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3740" windowHeight="787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Arkusz1!$A$1:$J$115</definedName>
    <definedName name="_xlnm.Print_Titles" localSheetId="0">Arkusz1!$2:$4</definedName>
  </definedNames>
  <calcPr calcId="124519"/>
</workbook>
</file>

<file path=xl/calcChain.xml><?xml version="1.0" encoding="utf-8"?>
<calcChain xmlns="http://schemas.openxmlformats.org/spreadsheetml/2006/main">
  <c r="F69" i="1"/>
  <c r="G69"/>
  <c r="H69"/>
  <c r="E69"/>
  <c r="F32"/>
  <c r="G32"/>
  <c r="H32"/>
  <c r="E32"/>
  <c r="J6"/>
  <c r="J7"/>
  <c r="J9"/>
  <c r="J10"/>
  <c r="J12"/>
  <c r="J13"/>
  <c r="J15"/>
  <c r="J16"/>
  <c r="J18"/>
  <c r="J19"/>
  <c r="J20"/>
  <c r="J22"/>
  <c r="J23"/>
  <c r="J24"/>
  <c r="J25"/>
  <c r="J26"/>
  <c r="J27"/>
  <c r="J30"/>
  <c r="J31"/>
  <c r="J33"/>
  <c r="J34"/>
  <c r="J35"/>
  <c r="J38"/>
  <c r="J40"/>
  <c r="J41"/>
  <c r="J42"/>
  <c r="J43"/>
  <c r="J44"/>
  <c r="J45"/>
  <c r="J46"/>
  <c r="J53"/>
  <c r="J54"/>
  <c r="J57"/>
  <c r="J58"/>
  <c r="J60"/>
  <c r="J61"/>
  <c r="J64"/>
  <c r="J65"/>
  <c r="J66"/>
  <c r="J68"/>
  <c r="J70"/>
  <c r="J71"/>
  <c r="J72"/>
  <c r="J73"/>
  <c r="J74"/>
  <c r="J75"/>
  <c r="J76"/>
  <c r="J81"/>
  <c r="J82"/>
  <c r="J83"/>
  <c r="J86"/>
  <c r="J88"/>
  <c r="J90"/>
  <c r="J91"/>
  <c r="J92"/>
  <c r="J93"/>
  <c r="J97"/>
  <c r="J98"/>
  <c r="J99"/>
  <c r="J101"/>
  <c r="J102"/>
  <c r="J103"/>
  <c r="J105"/>
  <c r="J106"/>
  <c r="J109"/>
  <c r="J110"/>
  <c r="J114"/>
  <c r="I6"/>
  <c r="I7"/>
  <c r="I9"/>
  <c r="I10"/>
  <c r="I12"/>
  <c r="I13"/>
  <c r="I15"/>
  <c r="I16"/>
  <c r="I18"/>
  <c r="I19"/>
  <c r="I20"/>
  <c r="I22"/>
  <c r="I23"/>
  <c r="I24"/>
  <c r="I25"/>
  <c r="I26"/>
  <c r="I27"/>
  <c r="I30"/>
  <c r="I33"/>
  <c r="I34"/>
  <c r="I35"/>
  <c r="I38"/>
  <c r="I40"/>
  <c r="I41"/>
  <c r="I42"/>
  <c r="I43"/>
  <c r="I44"/>
  <c r="I45"/>
  <c r="I46"/>
  <c r="I47"/>
  <c r="I50"/>
  <c r="I51"/>
  <c r="I52"/>
  <c r="I53"/>
  <c r="I54"/>
  <c r="I55"/>
  <c r="I56"/>
  <c r="I57"/>
  <c r="I58"/>
  <c r="I59"/>
  <c r="I61"/>
  <c r="I62"/>
  <c r="I64"/>
  <c r="I65"/>
  <c r="I66"/>
  <c r="I67"/>
  <c r="I68"/>
  <c r="I70"/>
  <c r="I71"/>
  <c r="I72"/>
  <c r="I73"/>
  <c r="I37"/>
  <c r="I75"/>
  <c r="I76"/>
  <c r="I77"/>
  <c r="I78"/>
  <c r="I81"/>
  <c r="I82"/>
  <c r="I83"/>
  <c r="I85"/>
  <c r="I86"/>
  <c r="I87"/>
  <c r="I89"/>
  <c r="I90"/>
  <c r="I91"/>
  <c r="I92"/>
  <c r="I93"/>
  <c r="I94"/>
  <c r="I95"/>
  <c r="I97"/>
  <c r="I98"/>
  <c r="I99"/>
  <c r="I100"/>
  <c r="I102"/>
  <c r="I103"/>
  <c r="I105"/>
  <c r="I106"/>
  <c r="I107"/>
  <c r="I109"/>
  <c r="I111"/>
  <c r="I112"/>
  <c r="I113"/>
  <c r="H108" l="1"/>
  <c r="F108"/>
  <c r="G108"/>
  <c r="E108"/>
  <c r="F49"/>
  <c r="G49"/>
  <c r="H49"/>
  <c r="E49"/>
  <c r="F28"/>
  <c r="G28"/>
  <c r="H28"/>
  <c r="E28"/>
  <c r="F21"/>
  <c r="G21"/>
  <c r="H21"/>
  <c r="E21"/>
  <c r="F96"/>
  <c r="G96"/>
  <c r="H96"/>
  <c r="E96"/>
  <c r="H39"/>
  <c r="G39"/>
  <c r="F39"/>
  <c r="E39"/>
  <c r="G84"/>
  <c r="H8"/>
  <c r="H11"/>
  <c r="H14"/>
  <c r="H17"/>
  <c r="H29"/>
  <c r="H63"/>
  <c r="H48" s="1"/>
  <c r="H80"/>
  <c r="H84"/>
  <c r="E63"/>
  <c r="E48" s="1"/>
  <c r="E84"/>
  <c r="E80"/>
  <c r="E29"/>
  <c r="E17"/>
  <c r="E14"/>
  <c r="E11"/>
  <c r="E8"/>
  <c r="F84"/>
  <c r="G63"/>
  <c r="F63"/>
  <c r="F48"/>
  <c r="G80"/>
  <c r="F80"/>
  <c r="G29"/>
  <c r="F29"/>
  <c r="G17"/>
  <c r="F17"/>
  <c r="G14"/>
  <c r="F14"/>
  <c r="G11"/>
  <c r="F11"/>
  <c r="G8"/>
  <c r="F8"/>
  <c r="F5" s="1"/>
  <c r="F115" s="1"/>
  <c r="G5"/>
  <c r="H5"/>
  <c r="G48"/>
  <c r="E5"/>
  <c r="G115"/>
  <c r="H115" l="1"/>
  <c r="I63"/>
  <c r="J63"/>
  <c r="J84"/>
  <c r="I84"/>
  <c r="I8"/>
  <c r="J8"/>
  <c r="J11"/>
  <c r="I11"/>
  <c r="I14"/>
  <c r="J14"/>
  <c r="J17"/>
  <c r="I17"/>
  <c r="J29"/>
  <c r="I29"/>
  <c r="J80"/>
  <c r="I80"/>
  <c r="J39"/>
  <c r="I39"/>
  <c r="I96"/>
  <c r="J96"/>
  <c r="I108"/>
  <c r="J108"/>
  <c r="E115"/>
  <c r="J69"/>
  <c r="I69"/>
  <c r="J48"/>
  <c r="I48"/>
  <c r="J115"/>
  <c r="I115"/>
  <c r="J5"/>
  <c r="I5"/>
  <c r="J21"/>
  <c r="I21"/>
  <c r="J28"/>
  <c r="I28"/>
  <c r="I32"/>
  <c r="J32"/>
  <c r="J49"/>
  <c r="I49"/>
</calcChain>
</file>

<file path=xl/sharedStrings.xml><?xml version="1.0" encoding="utf-8"?>
<sst xmlns="http://schemas.openxmlformats.org/spreadsheetml/2006/main" count="236" uniqueCount="155">
  <si>
    <t>§</t>
  </si>
  <si>
    <t>Wyszczególnienie</t>
  </si>
  <si>
    <t>Dział</t>
  </si>
  <si>
    <t>Rozdział</t>
  </si>
  <si>
    <t>Wykonanie</t>
  </si>
  <si>
    <t>I. DOCHODY Z PODATKÓW I  OPŁAT</t>
  </si>
  <si>
    <t>0310</t>
  </si>
  <si>
    <t>podatek od nieruchomości od osób prawnych</t>
  </si>
  <si>
    <t>podatek od nieruchomości od osób fizycznych</t>
  </si>
  <si>
    <t>Razem podatek od nieruchomości</t>
  </si>
  <si>
    <t>0320</t>
  </si>
  <si>
    <t>podatek rolny od osób prawnych</t>
  </si>
  <si>
    <t>podatek rolny od osób fizycznych</t>
  </si>
  <si>
    <t>Razem podatek rolny</t>
  </si>
  <si>
    <t>0330</t>
  </si>
  <si>
    <t>podatek leśny od osób prawnych</t>
  </si>
  <si>
    <t>podatek leśny od osób fizycznych</t>
  </si>
  <si>
    <t>Razem podatek leśny</t>
  </si>
  <si>
    <t>0340</t>
  </si>
  <si>
    <t>podatek od środków transportowych od osób prawnych</t>
  </si>
  <si>
    <t>podatek od środków transportowych od osób fizycznych</t>
  </si>
  <si>
    <t>Razem podatek od środków transportowych</t>
  </si>
  <si>
    <t>0350</t>
  </si>
  <si>
    <t>0500</t>
  </si>
  <si>
    <t>0360</t>
  </si>
  <si>
    <t>0370</t>
  </si>
  <si>
    <t>0430</t>
  </si>
  <si>
    <t>Razem podatek od czynności cywilnoprawnych</t>
  </si>
  <si>
    <t>wpływy z karty podatkowej</t>
  </si>
  <si>
    <t>podatek od czynności cywilnoprawnych uiszczony przez osoby prawne</t>
  </si>
  <si>
    <t>podatek od czynności cywilnoprawnych uiszczony przez osoby fizyczne</t>
  </si>
  <si>
    <t>0410</t>
  </si>
  <si>
    <t>0460</t>
  </si>
  <si>
    <t>0480</t>
  </si>
  <si>
    <t>2680</t>
  </si>
  <si>
    <t>Razem pozostałe wpływy</t>
  </si>
  <si>
    <t>podatek od spadków i darowizn</t>
  </si>
  <si>
    <t>opłata od posiadania psów</t>
  </si>
  <si>
    <t>wpływy z opłaty targowej</t>
  </si>
  <si>
    <t>wpływy z opłaty ekspolatacyjnej</t>
  </si>
  <si>
    <t>wpływy z opłaty skarbowej</t>
  </si>
  <si>
    <t>0010</t>
  </si>
  <si>
    <t>0020</t>
  </si>
  <si>
    <t>udział w podatkach dochodowych osób fizycznych</t>
  </si>
  <si>
    <t>udział w podatkach dochodowych osób prawnych</t>
  </si>
  <si>
    <t>II.UDZIAŁY W PODATKACH STANOWIĄCYCH DOCHÓD BUDŻETU PAŃSTWA</t>
  </si>
  <si>
    <t>III.DOCHODY Z MAJĄTKU GMINY</t>
  </si>
  <si>
    <t>0470</t>
  </si>
  <si>
    <t>0750</t>
  </si>
  <si>
    <t>różne opłaty - użytkowanie wieczyste</t>
  </si>
  <si>
    <t>0770</t>
  </si>
  <si>
    <t>wpływy z tytułu odpłatnego nabycia prawa własnosci oraz prawa użytkowania wieczystego nieruchomości</t>
  </si>
  <si>
    <t>0920</t>
  </si>
  <si>
    <t>0830</t>
  </si>
  <si>
    <t>wpływy z usług</t>
  </si>
  <si>
    <t>IV. WPŁYWY OD JEDNOSTEK BUDŻETOWYCH</t>
  </si>
  <si>
    <t>V. POZOSTAŁE WPŁYWY</t>
  </si>
  <si>
    <t>020</t>
  </si>
  <si>
    <t>0690</t>
  </si>
  <si>
    <t>wpływy z różnych opłat</t>
  </si>
  <si>
    <t>400</t>
  </si>
  <si>
    <t>710</t>
  </si>
  <si>
    <t>750</t>
  </si>
  <si>
    <t>0970</t>
  </si>
  <si>
    <t>wpływy z różnych dochodów</t>
  </si>
  <si>
    <t>801</t>
  </si>
  <si>
    <t>852</t>
  </si>
  <si>
    <t>756</t>
  </si>
  <si>
    <t>różne opłaty - zezwolenia na sprzedaż alkoholu</t>
  </si>
  <si>
    <t>Razem opłaty administracyjne</t>
  </si>
  <si>
    <t>Razem odsetki</t>
  </si>
  <si>
    <t>0910</t>
  </si>
  <si>
    <t>odsetki od podatków i opłat osób prawnych</t>
  </si>
  <si>
    <t>odsetki od podatków i opłat osób fizycznych</t>
  </si>
  <si>
    <t>VI. SUBWENCJE</t>
  </si>
  <si>
    <t>758</t>
  </si>
  <si>
    <t>2920</t>
  </si>
  <si>
    <t>część oświatowa subwencji ogólnej</t>
  </si>
  <si>
    <t>część wyrównawcza subwencji ogólnej</t>
  </si>
  <si>
    <t>część równoważąca subwencji ogólnej</t>
  </si>
  <si>
    <t>VII. DOTACJE CELOWE NA ZADANIA WŁASNE GMINY</t>
  </si>
  <si>
    <t>600</t>
  </si>
  <si>
    <t>6330</t>
  </si>
  <si>
    <t>2030</t>
  </si>
  <si>
    <t>zasiłki, pomoc w naturze oraz składki na ubezpieczenia emerytalne i rentowe</t>
  </si>
  <si>
    <t>ośrodki pomocy społecznej</t>
  </si>
  <si>
    <t>"posiłek dla potrzebujących"</t>
  </si>
  <si>
    <t>854</t>
  </si>
  <si>
    <t>pomoc materialna dla uczniów</t>
  </si>
  <si>
    <t>VIII. DOTACJE CELOWE NA ZADANIA ZLECONE GMINIE</t>
  </si>
  <si>
    <t>010</t>
  </si>
  <si>
    <t>2010</t>
  </si>
  <si>
    <t>751</t>
  </si>
  <si>
    <t>KBW-prowadzenie i aktualizacja rejestru wyborców</t>
  </si>
  <si>
    <t>urząd wojewódzki-koszty obsługi</t>
  </si>
  <si>
    <t>752</t>
  </si>
  <si>
    <t>IX.DOTACJE CELOWE OTRZYMANE OD JEDNOSTEK SAMORZADU TERYTORIALNEGO NA ZADANIA REALIZOWANE NA PODSTAWIE POROZUMIEŃ</t>
  </si>
  <si>
    <t>składki na ubezpieczenia zdrowotne opłacane za osoby pobierające niektóre świadczenia            z pomocy społecznej oraz niektóre świadczenia rodzinne</t>
  </si>
  <si>
    <t>świadczenia rodzinne oraz składki na ubezpieczenia emerytalne                   i rentowe z ubezpieczenia społecznego</t>
  </si>
  <si>
    <t>OGÓŁEM DOCHODY BUDŻETOWE</t>
  </si>
  <si>
    <t>prowizja od wpłat na dowody osobiste</t>
  </si>
  <si>
    <t>926</t>
  </si>
  <si>
    <t>zarządzanie kryzysowe</t>
  </si>
  <si>
    <t>odsetki od opłat za c.o.</t>
  </si>
  <si>
    <t>odsetki od opłat za wodę</t>
  </si>
  <si>
    <t>odsetki od czynszu</t>
  </si>
  <si>
    <t>rekompensaty utraconych dochodów w podatkach i opłatach lokalnych</t>
  </si>
  <si>
    <t>wybory do Parlamentu Europejskiego</t>
  </si>
  <si>
    <t>6300</t>
  </si>
  <si>
    <t>60016</t>
  </si>
  <si>
    <t>budowa w ramach Narodowego Programu Przebudowy Dróg Lokalnych 2008-2011"ul. Matejki w Janowicach Wlk.</t>
  </si>
  <si>
    <t>2360</t>
  </si>
  <si>
    <t>po zmianach</t>
  </si>
  <si>
    <t>ogółem</t>
  </si>
  <si>
    <t>Plan</t>
  </si>
  <si>
    <t>% wyko-nania planu (kol.7/6)</t>
  </si>
  <si>
    <t>dynami-ka w %     ( kol.7/8)</t>
  </si>
  <si>
    <t>zasiłki, pomoc                                                     w naturze oraz składki na ubezpieczenia emerytalne i rentowe</t>
  </si>
  <si>
    <t>pozostała działalność- zwrot akcyzy rolnikom</t>
  </si>
  <si>
    <t>dotacja ze Starostwa Powiatowego na utrzymanie dróg powiatowych w okresie zimowym</t>
  </si>
  <si>
    <t>dofinansowanie pracodawcom zatrudniajacych młodocianych</t>
  </si>
  <si>
    <t>obrona cywilna</t>
  </si>
  <si>
    <t>odsetki ze zbycia mienia</t>
  </si>
  <si>
    <t>środki powodziowe na drogi-remont ul. Leśnej</t>
  </si>
  <si>
    <t>odsetki od różnych dochodów</t>
  </si>
  <si>
    <t>dochody z dzierżaw (czynsz)</t>
  </si>
  <si>
    <t>wywóz nieczystości</t>
  </si>
  <si>
    <t>usługi pogrzebowe</t>
  </si>
  <si>
    <t>wpływy z c.o.</t>
  </si>
  <si>
    <t>opłaty za wodę</t>
  </si>
  <si>
    <t>na dzień 31.12. 2009 r.</t>
  </si>
  <si>
    <t>na dzień 31.12. 2008 r.</t>
  </si>
  <si>
    <t>0870</t>
  </si>
  <si>
    <t>921</t>
  </si>
  <si>
    <t>dotacja na korzystanie z usługi szerokopasmowego dostępu do internetu przez Gminną Bibliotekę Publiczną</t>
  </si>
  <si>
    <t>zwrot kosztów wezwań do zapłaty</t>
  </si>
  <si>
    <t>02095</t>
  </si>
  <si>
    <t>sprzedaż samochodów marki żuk</t>
  </si>
  <si>
    <t>700</t>
  </si>
  <si>
    <t>01095</t>
  </si>
  <si>
    <t>zwrot kosztów upomnień od osób prawnych</t>
  </si>
  <si>
    <t>zwrot kosztów upomnień od osób fizycznych</t>
  </si>
  <si>
    <t>dotacja na "Radosną szkołę"</t>
  </si>
  <si>
    <t>wpływy ze świetlicy "RUDAWY"</t>
  </si>
  <si>
    <t>odsetki od karty podatkowej</t>
  </si>
  <si>
    <t>dotacja na zakup sprzętu p.poż.</t>
  </si>
  <si>
    <t>dochody z wynajmu w budynku szkoły</t>
  </si>
  <si>
    <t>prowizja od wpłat na zal.alimentacyjnych</t>
  </si>
  <si>
    <t>dotacja  "Program aktywizacji osób zagrożonych wykluczeniem społecznym - Pomóżmy sobie, razem łatwej w Gminie Janowice Wielkie" Priorytet VII Dział 7.1</t>
  </si>
  <si>
    <t>dotacja z województwa dolnośląskiego na zadanie w ramach konkursu "Odnowa Dolnośląskiej Wsi"-zakup wyposażenia - szaf pod zabudowę i pawlacza dla świetlicy Rudawy w Janowicach Wielkich</t>
  </si>
  <si>
    <t>dotacja z województwa dolnośląskiego na zadanie w ramach  " Małej Odnowy  Wsi"-"Urządzenie placu zabaw w miejscowości Komarno"</t>
  </si>
  <si>
    <t>6310</t>
  </si>
  <si>
    <t>dotacja na zakup zestawu komputerowego dot.utworzenia nowego stanowiska pracy zw. z funduszem alimentacyjnym prowadzonym w Gminnym Ośrodku Pomocy Społecznej</t>
  </si>
  <si>
    <t>budowa boiska wielofunkcyjnego ORLIK 2012 przy ul. Sportowej w Janowicach Wielkich</t>
  </si>
  <si>
    <t>odsetki od środków pieniężnych na rachunkach bankowych dochodów</t>
  </si>
</sst>
</file>

<file path=xl/styles.xml><?xml version="1.0" encoding="utf-8"?>
<styleSheet xmlns="http://schemas.openxmlformats.org/spreadsheetml/2006/main">
  <fonts count="5">
    <font>
      <sz val="11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b/>
      <sz val="9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Border="1" applyAlignment="1">
      <alignment horizontal="center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0" borderId="0" xfId="0" applyFont="1"/>
    <xf numFmtId="0" fontId="3" fillId="0" borderId="3" xfId="0" applyFont="1" applyBorder="1" applyAlignment="1">
      <alignment horizontal="left" wrapText="1"/>
    </xf>
    <xf numFmtId="49" fontId="2" fillId="0" borderId="6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" fontId="2" fillId="0" borderId="1" xfId="0" applyNumberFormat="1" applyFont="1" applyBorder="1" applyAlignment="1"/>
    <xf numFmtId="4" fontId="2" fillId="0" borderId="1" xfId="0" applyNumberFormat="1" applyFont="1" applyBorder="1"/>
    <xf numFmtId="0" fontId="3" fillId="0" borderId="3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wrapText="1"/>
    </xf>
    <xf numFmtId="4" fontId="3" fillId="0" borderId="0" xfId="0" applyNumberFormat="1" applyFont="1"/>
    <xf numFmtId="4" fontId="3" fillId="0" borderId="1" xfId="0" applyNumberFormat="1" applyFont="1" applyBorder="1"/>
    <xf numFmtId="0" fontId="3" fillId="0" borderId="2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4" fontId="2" fillId="0" borderId="2" xfId="0" applyNumberFormat="1" applyFont="1" applyBorder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wrapText="1"/>
    </xf>
    <xf numFmtId="4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3" fontId="2" fillId="0" borderId="1" xfId="0" applyNumberFormat="1" applyFont="1" applyBorder="1"/>
    <xf numFmtId="49" fontId="2" fillId="0" borderId="6" xfId="0" applyNumberFormat="1" applyFont="1" applyBorder="1" applyAlignment="1">
      <alignment horizontal="left" wrapText="1"/>
    </xf>
    <xf numFmtId="49" fontId="2" fillId="0" borderId="7" xfId="0" applyNumberFormat="1" applyFont="1" applyBorder="1" applyAlignment="1">
      <alignment horizontal="left" wrapText="1"/>
    </xf>
    <xf numFmtId="49" fontId="2" fillId="0" borderId="4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left" wrapText="1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</cellXfs>
  <cellStyles count="1">
    <cellStyle name="Normalny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7"/>
  <sheetViews>
    <sheetView tabSelected="1" view="pageLayout" zoomScaleSheetLayoutView="130" workbookViewId="0">
      <selection activeCell="D27" sqref="D27"/>
    </sheetView>
  </sheetViews>
  <sheetFormatPr defaultRowHeight="14.25"/>
  <cols>
    <col min="1" max="1" width="3.75" customWidth="1"/>
    <col min="2" max="2" width="5.25" customWidth="1"/>
    <col min="3" max="3" width="4" customWidth="1"/>
    <col min="4" max="4" width="14.375" customWidth="1"/>
    <col min="5" max="5" width="10.25" customWidth="1"/>
    <col min="6" max="7" width="10.625" customWidth="1"/>
    <col min="8" max="8" width="9.75" customWidth="1"/>
    <col min="9" max="9" width="6.125" customWidth="1"/>
    <col min="10" max="10" width="5.625" customWidth="1"/>
  </cols>
  <sheetData>
    <row r="1" spans="1:10" ht="18">
      <c r="A1" s="22"/>
      <c r="B1" s="22"/>
      <c r="C1" s="22"/>
      <c r="D1" s="22"/>
      <c r="E1" s="22"/>
      <c r="F1" s="22"/>
      <c r="G1" s="22"/>
      <c r="H1" s="22"/>
      <c r="I1" s="22"/>
      <c r="J1" s="1"/>
    </row>
    <row r="2" spans="1:10">
      <c r="A2" s="20" t="s">
        <v>2</v>
      </c>
      <c r="B2" s="20" t="s">
        <v>3</v>
      </c>
      <c r="C2" s="20" t="s">
        <v>0</v>
      </c>
      <c r="D2" s="20" t="s">
        <v>1</v>
      </c>
      <c r="E2" s="18" t="s">
        <v>114</v>
      </c>
      <c r="F2" s="19"/>
      <c r="G2" s="26" t="s">
        <v>4</v>
      </c>
      <c r="H2" s="27"/>
      <c r="I2" s="28" t="s">
        <v>115</v>
      </c>
      <c r="J2" s="28" t="s">
        <v>116</v>
      </c>
    </row>
    <row r="3" spans="1:10" ht="24">
      <c r="A3" s="21"/>
      <c r="B3" s="21"/>
      <c r="C3" s="21"/>
      <c r="D3" s="21"/>
      <c r="E3" s="6" t="s">
        <v>113</v>
      </c>
      <c r="F3" s="7" t="s">
        <v>112</v>
      </c>
      <c r="G3" s="30" t="s">
        <v>130</v>
      </c>
      <c r="H3" s="30" t="s">
        <v>131</v>
      </c>
      <c r="I3" s="29"/>
      <c r="J3" s="29"/>
    </row>
    <row r="4" spans="1:10">
      <c r="A4" s="31">
        <v>1</v>
      </c>
      <c r="B4" s="31">
        <v>2</v>
      </c>
      <c r="C4" s="31">
        <v>3</v>
      </c>
      <c r="D4" s="31">
        <v>4</v>
      </c>
      <c r="E4" s="31">
        <v>5</v>
      </c>
      <c r="F4" s="31">
        <v>6</v>
      </c>
      <c r="G4" s="31">
        <v>7</v>
      </c>
      <c r="H4" s="31">
        <v>8</v>
      </c>
      <c r="I4" s="31">
        <v>9</v>
      </c>
      <c r="J4" s="31">
        <v>10</v>
      </c>
    </row>
    <row r="5" spans="1:10" ht="21.75" customHeight="1">
      <c r="A5" s="23" t="s">
        <v>5</v>
      </c>
      <c r="B5" s="24"/>
      <c r="C5" s="24"/>
      <c r="D5" s="25"/>
      <c r="E5" s="32">
        <f>E8+E11+E14+E17+E21+E28</f>
        <v>1717800</v>
      </c>
      <c r="F5" s="32">
        <f>F8+F11+F14+F17+F21+F28</f>
        <v>1746450</v>
      </c>
      <c r="G5" s="32">
        <f>G8+G11+G14+G17+G21+G28</f>
        <v>1538882.8000000003</v>
      </c>
      <c r="H5" s="32">
        <f>H8+H11+H14+H17+H21+H28</f>
        <v>1382782.31</v>
      </c>
      <c r="I5" s="33">
        <f>(G5/F5)*100</f>
        <v>88.114907383549507</v>
      </c>
      <c r="J5" s="33">
        <f>(G5/H5)*100</f>
        <v>111.28886946781958</v>
      </c>
    </row>
    <row r="6" spans="1:10" ht="41.25" customHeight="1">
      <c r="A6" s="34">
        <v>756</v>
      </c>
      <c r="B6" s="2">
        <v>75615</v>
      </c>
      <c r="C6" s="3" t="s">
        <v>6</v>
      </c>
      <c r="D6" s="4" t="s">
        <v>7</v>
      </c>
      <c r="E6" s="35">
        <v>788000</v>
      </c>
      <c r="F6" s="36">
        <v>788000</v>
      </c>
      <c r="G6" s="37">
        <v>718073.87</v>
      </c>
      <c r="H6" s="37">
        <v>565904.21</v>
      </c>
      <c r="I6" s="33">
        <f t="shared" ref="I6:I70" si="0">(G6/F6)*100</f>
        <v>91.126125634517763</v>
      </c>
      <c r="J6" s="33">
        <f t="shared" ref="J6:J70" si="1">(G6/H6)*100</f>
        <v>126.88964975185466</v>
      </c>
    </row>
    <row r="7" spans="1:10" ht="36.75" customHeight="1">
      <c r="A7" s="38"/>
      <c r="B7" s="2">
        <v>75616</v>
      </c>
      <c r="C7" s="3" t="s">
        <v>6</v>
      </c>
      <c r="D7" s="4" t="s">
        <v>8</v>
      </c>
      <c r="E7" s="35">
        <v>593000</v>
      </c>
      <c r="F7" s="37">
        <v>593000</v>
      </c>
      <c r="G7" s="37">
        <v>466069.48</v>
      </c>
      <c r="H7" s="37">
        <v>433627.29</v>
      </c>
      <c r="I7" s="33">
        <f t="shared" si="0"/>
        <v>78.595190556492412</v>
      </c>
      <c r="J7" s="33">
        <f t="shared" si="1"/>
        <v>107.48158401192877</v>
      </c>
    </row>
    <row r="8" spans="1:10">
      <c r="A8" s="23" t="s">
        <v>9</v>
      </c>
      <c r="B8" s="24"/>
      <c r="C8" s="24"/>
      <c r="D8" s="25"/>
      <c r="E8" s="39">
        <f>SUM(E6:E7)</f>
        <v>1381000</v>
      </c>
      <c r="F8" s="33">
        <f>SUM(F6:F7)</f>
        <v>1381000</v>
      </c>
      <c r="G8" s="33">
        <f>SUM(G6:G7)</f>
        <v>1184143.3500000001</v>
      </c>
      <c r="H8" s="33">
        <f>SUM(H6:H7)</f>
        <v>999531.5</v>
      </c>
      <c r="I8" s="33">
        <f t="shared" si="0"/>
        <v>85.745354815351206</v>
      </c>
      <c r="J8" s="33">
        <f t="shared" si="1"/>
        <v>118.46983811915884</v>
      </c>
    </row>
    <row r="9" spans="1:10" ht="23.25" customHeight="1">
      <c r="A9" s="34">
        <v>756</v>
      </c>
      <c r="B9" s="2">
        <v>75615</v>
      </c>
      <c r="C9" s="3" t="s">
        <v>10</v>
      </c>
      <c r="D9" s="4" t="s">
        <v>11</v>
      </c>
      <c r="E9" s="37">
        <v>2000</v>
      </c>
      <c r="F9" s="37">
        <v>2000</v>
      </c>
      <c r="G9" s="37">
        <v>1771.2</v>
      </c>
      <c r="H9" s="37">
        <v>2549.6999999999998</v>
      </c>
      <c r="I9" s="33">
        <f t="shared" si="0"/>
        <v>88.56</v>
      </c>
      <c r="J9" s="33">
        <f t="shared" si="1"/>
        <v>69.466996117190263</v>
      </c>
    </row>
    <row r="10" spans="1:10" ht="24.75" customHeight="1">
      <c r="A10" s="38"/>
      <c r="B10" s="2">
        <v>75616</v>
      </c>
      <c r="C10" s="3" t="s">
        <v>10</v>
      </c>
      <c r="D10" s="4" t="s">
        <v>12</v>
      </c>
      <c r="E10" s="37">
        <v>66000</v>
      </c>
      <c r="F10" s="37">
        <v>66000</v>
      </c>
      <c r="G10" s="37">
        <v>66309.73</v>
      </c>
      <c r="H10" s="37">
        <v>65974.98</v>
      </c>
      <c r="I10" s="33">
        <f t="shared" si="0"/>
        <v>100.46928787878788</v>
      </c>
      <c r="J10" s="33">
        <f t="shared" si="1"/>
        <v>100.50738931637417</v>
      </c>
    </row>
    <row r="11" spans="1:10">
      <c r="A11" s="40" t="s">
        <v>13</v>
      </c>
      <c r="B11" s="41"/>
      <c r="C11" s="41"/>
      <c r="D11" s="42"/>
      <c r="E11" s="39">
        <f>SUM(E9:E10)</f>
        <v>68000</v>
      </c>
      <c r="F11" s="33">
        <f>SUM(F9:F10)</f>
        <v>68000</v>
      </c>
      <c r="G11" s="33">
        <f>SUM(G9:G10)</f>
        <v>68080.929999999993</v>
      </c>
      <c r="H11" s="33">
        <f>SUM(H9:H10)</f>
        <v>68524.679999999993</v>
      </c>
      <c r="I11" s="33">
        <f t="shared" si="0"/>
        <v>100.11901470588234</v>
      </c>
      <c r="J11" s="33">
        <f t="shared" si="1"/>
        <v>99.352423097780246</v>
      </c>
    </row>
    <row r="12" spans="1:10" ht="25.5" customHeight="1">
      <c r="A12" s="34">
        <v>756</v>
      </c>
      <c r="B12" s="2">
        <v>75615</v>
      </c>
      <c r="C12" s="3" t="s">
        <v>14</v>
      </c>
      <c r="D12" s="4" t="s">
        <v>15</v>
      </c>
      <c r="E12" s="37">
        <v>33000</v>
      </c>
      <c r="F12" s="37">
        <v>33000</v>
      </c>
      <c r="G12" s="37">
        <v>31265</v>
      </c>
      <c r="H12" s="37">
        <v>30214.7</v>
      </c>
      <c r="I12" s="33">
        <f t="shared" si="0"/>
        <v>94.742424242424235</v>
      </c>
      <c r="J12" s="33">
        <f t="shared" si="1"/>
        <v>103.47612254961989</v>
      </c>
    </row>
    <row r="13" spans="1:10" ht="27.75" customHeight="1">
      <c r="A13" s="38"/>
      <c r="B13" s="2">
        <v>75616</v>
      </c>
      <c r="C13" s="3" t="s">
        <v>14</v>
      </c>
      <c r="D13" s="4" t="s">
        <v>16</v>
      </c>
      <c r="E13" s="37">
        <v>5000</v>
      </c>
      <c r="F13" s="37">
        <v>5000</v>
      </c>
      <c r="G13" s="37">
        <v>4767.07</v>
      </c>
      <c r="H13" s="37">
        <v>4475.12</v>
      </c>
      <c r="I13" s="33">
        <f t="shared" si="0"/>
        <v>95.341399999999993</v>
      </c>
      <c r="J13" s="33">
        <f t="shared" si="1"/>
        <v>106.52384740520924</v>
      </c>
    </row>
    <row r="14" spans="1:10">
      <c r="A14" s="40" t="s">
        <v>17</v>
      </c>
      <c r="B14" s="41"/>
      <c r="C14" s="41"/>
      <c r="D14" s="42"/>
      <c r="E14" s="39">
        <f>SUM(E12:E13)</f>
        <v>38000</v>
      </c>
      <c r="F14" s="33">
        <f>SUM(F12:F13)</f>
        <v>38000</v>
      </c>
      <c r="G14" s="33">
        <f>SUM(G12:G13)</f>
        <v>36032.07</v>
      </c>
      <c r="H14" s="33">
        <f>SUM(H12:H13)</f>
        <v>34689.82</v>
      </c>
      <c r="I14" s="33">
        <f t="shared" si="0"/>
        <v>94.821236842105264</v>
      </c>
      <c r="J14" s="33">
        <f t="shared" si="1"/>
        <v>103.86929076022879</v>
      </c>
    </row>
    <row r="15" spans="1:10" ht="39" customHeight="1">
      <c r="A15" s="34">
        <v>756</v>
      </c>
      <c r="B15" s="2">
        <v>75615</v>
      </c>
      <c r="C15" s="3" t="s">
        <v>18</v>
      </c>
      <c r="D15" s="4" t="s">
        <v>19</v>
      </c>
      <c r="E15" s="35">
        <v>2500</v>
      </c>
      <c r="F15" s="37">
        <v>2500</v>
      </c>
      <c r="G15" s="37">
        <v>2800</v>
      </c>
      <c r="H15" s="37">
        <v>2500</v>
      </c>
      <c r="I15" s="33">
        <f t="shared" si="0"/>
        <v>112.00000000000001</v>
      </c>
      <c r="J15" s="33">
        <f t="shared" si="1"/>
        <v>112.00000000000001</v>
      </c>
    </row>
    <row r="16" spans="1:10" ht="40.5" customHeight="1">
      <c r="A16" s="38"/>
      <c r="B16" s="2">
        <v>75616</v>
      </c>
      <c r="C16" s="3" t="s">
        <v>18</v>
      </c>
      <c r="D16" s="4" t="s">
        <v>20</v>
      </c>
      <c r="E16" s="35">
        <v>12500</v>
      </c>
      <c r="F16" s="37">
        <v>16000</v>
      </c>
      <c r="G16" s="37">
        <v>23408.6</v>
      </c>
      <c r="H16" s="37">
        <v>19624.55</v>
      </c>
      <c r="I16" s="33">
        <f t="shared" si="0"/>
        <v>146.30375000000001</v>
      </c>
      <c r="J16" s="33">
        <f t="shared" si="1"/>
        <v>119.28222557969481</v>
      </c>
    </row>
    <row r="17" spans="1:10" ht="26.25" customHeight="1">
      <c r="A17" s="23" t="s">
        <v>21</v>
      </c>
      <c r="B17" s="24"/>
      <c r="C17" s="24"/>
      <c r="D17" s="25"/>
      <c r="E17" s="39">
        <f>SUM(E15:E16)</f>
        <v>15000</v>
      </c>
      <c r="F17" s="33">
        <f>SUM(F15:F16)</f>
        <v>18500</v>
      </c>
      <c r="G17" s="33">
        <f>SUM(G15:G16)</f>
        <v>26208.6</v>
      </c>
      <c r="H17" s="33">
        <f>SUM(H15:H16)</f>
        <v>22124.55</v>
      </c>
      <c r="I17" s="33">
        <f t="shared" si="0"/>
        <v>141.6681081081081</v>
      </c>
      <c r="J17" s="33">
        <f t="shared" si="1"/>
        <v>118.45935849542701</v>
      </c>
    </row>
    <row r="18" spans="1:10" ht="24.75" customHeight="1">
      <c r="A18" s="34">
        <v>756</v>
      </c>
      <c r="B18" s="2">
        <v>75601</v>
      </c>
      <c r="C18" s="3" t="s">
        <v>22</v>
      </c>
      <c r="D18" s="4" t="s">
        <v>28</v>
      </c>
      <c r="E18" s="37">
        <v>2500</v>
      </c>
      <c r="F18" s="37">
        <v>2500</v>
      </c>
      <c r="G18" s="37">
        <v>2170</v>
      </c>
      <c r="H18" s="37">
        <v>2449.7600000000002</v>
      </c>
      <c r="I18" s="33">
        <f t="shared" si="0"/>
        <v>86.8</v>
      </c>
      <c r="J18" s="33">
        <f t="shared" si="1"/>
        <v>88.580105806283058</v>
      </c>
    </row>
    <row r="19" spans="1:10" ht="50.25" customHeight="1">
      <c r="A19" s="43"/>
      <c r="B19" s="2">
        <v>75615</v>
      </c>
      <c r="C19" s="3" t="s">
        <v>23</v>
      </c>
      <c r="D19" s="4" t="s">
        <v>29</v>
      </c>
      <c r="E19" s="35">
        <v>20000</v>
      </c>
      <c r="F19" s="37">
        <v>20000</v>
      </c>
      <c r="G19" s="37">
        <v>-419</v>
      </c>
      <c r="H19" s="37">
        <v>20760</v>
      </c>
      <c r="I19" s="33">
        <f t="shared" si="0"/>
        <v>-2.0950000000000002</v>
      </c>
      <c r="J19" s="33">
        <f t="shared" si="1"/>
        <v>-2.0183044315992293</v>
      </c>
    </row>
    <row r="20" spans="1:10" ht="50.25" customHeight="1">
      <c r="A20" s="38"/>
      <c r="B20" s="2">
        <v>75616</v>
      </c>
      <c r="C20" s="3" t="s">
        <v>23</v>
      </c>
      <c r="D20" s="4" t="s">
        <v>30</v>
      </c>
      <c r="E20" s="35">
        <v>135000</v>
      </c>
      <c r="F20" s="37">
        <v>160000</v>
      </c>
      <c r="G20" s="37">
        <v>181364.28</v>
      </c>
      <c r="H20" s="37">
        <v>171216.63</v>
      </c>
      <c r="I20" s="33">
        <f t="shared" si="0"/>
        <v>113.35267499999999</v>
      </c>
      <c r="J20" s="33">
        <f t="shared" si="1"/>
        <v>105.92678993857081</v>
      </c>
    </row>
    <row r="21" spans="1:10" ht="25.5" customHeight="1">
      <c r="A21" s="23" t="s">
        <v>27</v>
      </c>
      <c r="B21" s="24"/>
      <c r="C21" s="24"/>
      <c r="D21" s="25"/>
      <c r="E21" s="33">
        <f t="shared" ref="E21:H21" si="2">SUM(E18:E20)</f>
        <v>157500</v>
      </c>
      <c r="F21" s="33">
        <f t="shared" si="2"/>
        <v>182500</v>
      </c>
      <c r="G21" s="33">
        <f t="shared" si="2"/>
        <v>183115.28</v>
      </c>
      <c r="H21" s="33">
        <f t="shared" si="2"/>
        <v>194426.39</v>
      </c>
      <c r="I21" s="33">
        <f t="shared" si="0"/>
        <v>100.3371397260274</v>
      </c>
      <c r="J21" s="33">
        <f t="shared" si="1"/>
        <v>94.182317534157775</v>
      </c>
    </row>
    <row r="22" spans="1:10" ht="25.5" customHeight="1">
      <c r="A22" s="44">
        <v>756</v>
      </c>
      <c r="B22" s="34">
        <v>75616</v>
      </c>
      <c r="C22" s="3" t="s">
        <v>24</v>
      </c>
      <c r="D22" s="4" t="s">
        <v>36</v>
      </c>
      <c r="E22" s="37">
        <v>19000</v>
      </c>
      <c r="F22" s="37">
        <v>19000</v>
      </c>
      <c r="G22" s="37">
        <v>5966.54</v>
      </c>
      <c r="H22" s="37">
        <v>29943.87</v>
      </c>
      <c r="I22" s="33">
        <f t="shared" si="0"/>
        <v>31.402842105263158</v>
      </c>
      <c r="J22" s="33">
        <f t="shared" si="1"/>
        <v>19.925747740689498</v>
      </c>
    </row>
    <row r="23" spans="1:10" ht="25.5" customHeight="1">
      <c r="A23" s="45"/>
      <c r="B23" s="43"/>
      <c r="C23" s="3" t="s">
        <v>25</v>
      </c>
      <c r="D23" s="4" t="s">
        <v>37</v>
      </c>
      <c r="E23" s="37">
        <v>300</v>
      </c>
      <c r="F23" s="37">
        <v>300</v>
      </c>
      <c r="G23" s="37">
        <v>295</v>
      </c>
      <c r="H23" s="37">
        <v>352.5</v>
      </c>
      <c r="I23" s="33">
        <f t="shared" si="0"/>
        <v>98.333333333333329</v>
      </c>
      <c r="J23" s="33">
        <f t="shared" si="1"/>
        <v>83.687943262411352</v>
      </c>
    </row>
    <row r="24" spans="1:10" ht="24">
      <c r="A24" s="45"/>
      <c r="B24" s="38"/>
      <c r="C24" s="3" t="s">
        <v>26</v>
      </c>
      <c r="D24" s="4" t="s">
        <v>38</v>
      </c>
      <c r="E24" s="37">
        <v>3500</v>
      </c>
      <c r="F24" s="37">
        <v>3500</v>
      </c>
      <c r="G24" s="37">
        <v>1695</v>
      </c>
      <c r="H24" s="37">
        <v>1418</v>
      </c>
      <c r="I24" s="33">
        <f t="shared" si="0"/>
        <v>48.428571428571423</v>
      </c>
      <c r="J24" s="33">
        <f t="shared" si="1"/>
        <v>119.5345557122708</v>
      </c>
    </row>
    <row r="25" spans="1:10" ht="24.75" customHeight="1">
      <c r="A25" s="45"/>
      <c r="B25" s="34">
        <v>75618</v>
      </c>
      <c r="C25" s="3" t="s">
        <v>31</v>
      </c>
      <c r="D25" s="4" t="s">
        <v>40</v>
      </c>
      <c r="E25" s="37">
        <v>20000</v>
      </c>
      <c r="F25" s="37">
        <v>20000</v>
      </c>
      <c r="G25" s="37">
        <v>15875</v>
      </c>
      <c r="H25" s="37">
        <v>20849</v>
      </c>
      <c r="I25" s="33">
        <f t="shared" si="0"/>
        <v>79.375</v>
      </c>
      <c r="J25" s="33">
        <f t="shared" si="1"/>
        <v>76.142740659024412</v>
      </c>
    </row>
    <row r="26" spans="1:10" ht="27.75" customHeight="1">
      <c r="A26" s="45"/>
      <c r="B26" s="43"/>
      <c r="C26" s="3" t="s">
        <v>32</v>
      </c>
      <c r="D26" s="4" t="s">
        <v>39</v>
      </c>
      <c r="E26" s="37">
        <v>2500</v>
      </c>
      <c r="F26" s="37">
        <v>2650</v>
      </c>
      <c r="G26" s="37">
        <v>3251.03</v>
      </c>
      <c r="H26" s="37">
        <v>3896</v>
      </c>
      <c r="I26" s="33">
        <f t="shared" si="0"/>
        <v>122.68037735849057</v>
      </c>
      <c r="J26" s="33">
        <f t="shared" si="1"/>
        <v>83.445328542094472</v>
      </c>
    </row>
    <row r="27" spans="1:10" ht="47.25" customHeight="1">
      <c r="A27" s="46"/>
      <c r="B27" s="38"/>
      <c r="C27" s="3" t="s">
        <v>34</v>
      </c>
      <c r="D27" s="4" t="s">
        <v>106</v>
      </c>
      <c r="E27" s="35">
        <v>13000</v>
      </c>
      <c r="F27" s="37">
        <v>13000</v>
      </c>
      <c r="G27" s="37">
        <v>14220</v>
      </c>
      <c r="H27" s="37">
        <v>7026</v>
      </c>
      <c r="I27" s="33">
        <f t="shared" si="0"/>
        <v>109.38461538461539</v>
      </c>
      <c r="J27" s="33">
        <f t="shared" si="1"/>
        <v>202.3911187019641</v>
      </c>
    </row>
    <row r="28" spans="1:10">
      <c r="A28" s="40" t="s">
        <v>35</v>
      </c>
      <c r="B28" s="41"/>
      <c r="C28" s="41"/>
      <c r="D28" s="42"/>
      <c r="E28" s="33">
        <f t="shared" ref="E28:H28" si="3">E22+E23+E24+E25+E26+E27</f>
        <v>58300</v>
      </c>
      <c r="F28" s="33">
        <f t="shared" si="3"/>
        <v>58450</v>
      </c>
      <c r="G28" s="33">
        <f t="shared" si="3"/>
        <v>41302.57</v>
      </c>
      <c r="H28" s="33">
        <f t="shared" si="3"/>
        <v>63485.369999999995</v>
      </c>
      <c r="I28" s="33">
        <f t="shared" si="0"/>
        <v>70.663079555175372</v>
      </c>
      <c r="J28" s="33">
        <f t="shared" si="1"/>
        <v>65.058406369845528</v>
      </c>
    </row>
    <row r="29" spans="1:10" ht="43.5" customHeight="1">
      <c r="A29" s="23" t="s">
        <v>45</v>
      </c>
      <c r="B29" s="24"/>
      <c r="C29" s="24"/>
      <c r="D29" s="25"/>
      <c r="E29" s="33">
        <f>SUM(E30:E31)</f>
        <v>1279295</v>
      </c>
      <c r="F29" s="33">
        <f>SUM(F30:F31)</f>
        <v>1279253</v>
      </c>
      <c r="G29" s="33">
        <f>SUM(G30:G31)</f>
        <v>1161763.3500000001</v>
      </c>
      <c r="H29" s="33">
        <f>SUM(H30:H31)</f>
        <v>1327183.3899999999</v>
      </c>
      <c r="I29" s="33">
        <f t="shared" si="0"/>
        <v>90.815761229404984</v>
      </c>
      <c r="J29" s="33">
        <f t="shared" si="1"/>
        <v>87.536007363684703</v>
      </c>
    </row>
    <row r="30" spans="1:10" ht="38.25" customHeight="1">
      <c r="A30" s="34">
        <v>756</v>
      </c>
      <c r="B30" s="34">
        <v>75621</v>
      </c>
      <c r="C30" s="3" t="s">
        <v>41</v>
      </c>
      <c r="D30" s="4" t="s">
        <v>43</v>
      </c>
      <c r="E30" s="35">
        <v>1279295</v>
      </c>
      <c r="F30" s="37">
        <v>1279253</v>
      </c>
      <c r="G30" s="37">
        <v>1162843</v>
      </c>
      <c r="H30" s="37">
        <v>1326639</v>
      </c>
      <c r="I30" s="33">
        <f t="shared" si="0"/>
        <v>90.90015813916402</v>
      </c>
      <c r="J30" s="33">
        <f t="shared" si="1"/>
        <v>87.653310357979834</v>
      </c>
    </row>
    <row r="31" spans="1:10" ht="39" customHeight="1">
      <c r="A31" s="38"/>
      <c r="B31" s="38"/>
      <c r="C31" s="3" t="s">
        <v>42</v>
      </c>
      <c r="D31" s="4" t="s">
        <v>44</v>
      </c>
      <c r="E31" s="35">
        <v>0</v>
      </c>
      <c r="F31" s="37">
        <v>0</v>
      </c>
      <c r="G31" s="37">
        <v>-1079.6500000000001</v>
      </c>
      <c r="H31" s="37">
        <v>544.39</v>
      </c>
      <c r="I31" s="33"/>
      <c r="J31" s="33">
        <f t="shared" si="1"/>
        <v>-198.32289351384119</v>
      </c>
    </row>
    <row r="32" spans="1:10" ht="18.75" customHeight="1">
      <c r="A32" s="23" t="s">
        <v>46</v>
      </c>
      <c r="B32" s="24"/>
      <c r="C32" s="24"/>
      <c r="D32" s="25"/>
      <c r="E32" s="33">
        <f>E33+E34+E35+E36+E38+E37</f>
        <v>357500</v>
      </c>
      <c r="F32" s="33">
        <f t="shared" ref="F32:H32" si="4">F33+F34+F35+F36+F38+F37</f>
        <v>488500</v>
      </c>
      <c r="G32" s="33">
        <f t="shared" si="4"/>
        <v>568460.56000000006</v>
      </c>
      <c r="H32" s="33">
        <f t="shared" si="4"/>
        <v>616004.19000000006</v>
      </c>
      <c r="I32" s="33">
        <f t="shared" si="0"/>
        <v>116.36858955987719</v>
      </c>
      <c r="J32" s="33">
        <f t="shared" si="1"/>
        <v>92.281930744659377</v>
      </c>
    </row>
    <row r="33" spans="1:10" ht="36">
      <c r="A33" s="34">
        <v>700</v>
      </c>
      <c r="B33" s="34">
        <v>70005</v>
      </c>
      <c r="C33" s="47" t="s">
        <v>47</v>
      </c>
      <c r="D33" s="4" t="s">
        <v>49</v>
      </c>
      <c r="E33" s="35">
        <v>2500</v>
      </c>
      <c r="F33" s="37">
        <v>2500</v>
      </c>
      <c r="G33" s="37">
        <v>2071.35</v>
      </c>
      <c r="H33" s="37">
        <v>2584.79</v>
      </c>
      <c r="I33" s="33">
        <f t="shared" si="0"/>
        <v>82.853999999999999</v>
      </c>
      <c r="J33" s="33">
        <f t="shared" si="1"/>
        <v>80.136103900123416</v>
      </c>
    </row>
    <row r="34" spans="1:10" ht="71.25" customHeight="1">
      <c r="A34" s="43"/>
      <c r="B34" s="43"/>
      <c r="C34" s="47" t="s">
        <v>50</v>
      </c>
      <c r="D34" s="4" t="s">
        <v>51</v>
      </c>
      <c r="E34" s="35">
        <v>200000</v>
      </c>
      <c r="F34" s="37">
        <v>280000</v>
      </c>
      <c r="G34" s="37">
        <v>314627.07</v>
      </c>
      <c r="H34" s="37">
        <v>384644.16</v>
      </c>
      <c r="I34" s="33">
        <f t="shared" si="0"/>
        <v>112.36681071428572</v>
      </c>
      <c r="J34" s="33">
        <f t="shared" si="1"/>
        <v>81.796918481746872</v>
      </c>
    </row>
    <row r="35" spans="1:10" ht="27" customHeight="1">
      <c r="A35" s="34">
        <v>700</v>
      </c>
      <c r="B35" s="34">
        <v>70095</v>
      </c>
      <c r="C35" s="47" t="s">
        <v>48</v>
      </c>
      <c r="D35" s="4" t="s">
        <v>125</v>
      </c>
      <c r="E35" s="37">
        <v>150000</v>
      </c>
      <c r="F35" s="37">
        <v>200000</v>
      </c>
      <c r="G35" s="37">
        <v>246721.61</v>
      </c>
      <c r="H35" s="37">
        <v>226251.32</v>
      </c>
      <c r="I35" s="33">
        <f t="shared" si="0"/>
        <v>123.360805</v>
      </c>
      <c r="J35" s="33">
        <f t="shared" si="1"/>
        <v>109.04758920301548</v>
      </c>
    </row>
    <row r="36" spans="1:10" ht="36">
      <c r="A36" s="38"/>
      <c r="B36" s="38"/>
      <c r="C36" s="48" t="s">
        <v>132</v>
      </c>
      <c r="D36" s="4" t="s">
        <v>137</v>
      </c>
      <c r="E36" s="37"/>
      <c r="F36" s="37"/>
      <c r="G36" s="37">
        <v>500</v>
      </c>
      <c r="H36" s="37"/>
      <c r="I36" s="33"/>
      <c r="J36" s="33"/>
    </row>
    <row r="37" spans="1:10" ht="39.75" customHeight="1">
      <c r="A37" s="49"/>
      <c r="B37" s="31">
        <v>75023</v>
      </c>
      <c r="C37" s="48" t="s">
        <v>52</v>
      </c>
      <c r="D37" s="4" t="s">
        <v>154</v>
      </c>
      <c r="E37" s="37">
        <v>3000</v>
      </c>
      <c r="F37" s="37">
        <v>3000</v>
      </c>
      <c r="G37" s="37">
        <v>1521.61</v>
      </c>
      <c r="H37" s="37"/>
      <c r="I37" s="33">
        <f>(G37/F37)*100</f>
        <v>50.720333333333336</v>
      </c>
      <c r="J37" s="33"/>
    </row>
    <row r="38" spans="1:10" ht="23.25" customHeight="1">
      <c r="A38" s="48" t="s">
        <v>65</v>
      </c>
      <c r="B38" s="31">
        <v>80101</v>
      </c>
      <c r="C38" s="48" t="s">
        <v>48</v>
      </c>
      <c r="D38" s="4" t="s">
        <v>146</v>
      </c>
      <c r="E38" s="37">
        <v>2000</v>
      </c>
      <c r="F38" s="37">
        <v>3000</v>
      </c>
      <c r="G38" s="37">
        <v>3018.92</v>
      </c>
      <c r="H38" s="37">
        <v>2523.92</v>
      </c>
      <c r="I38" s="33">
        <f t="shared" si="0"/>
        <v>100.63066666666667</v>
      </c>
      <c r="J38" s="33">
        <f t="shared" si="1"/>
        <v>119.61234904434373</v>
      </c>
    </row>
    <row r="39" spans="1:10" ht="27.75" customHeight="1">
      <c r="A39" s="23" t="s">
        <v>55</v>
      </c>
      <c r="B39" s="24"/>
      <c r="C39" s="24"/>
      <c r="D39" s="25"/>
      <c r="E39" s="33">
        <f>SUM(E40:E47)</f>
        <v>500500</v>
      </c>
      <c r="F39" s="33">
        <f>SUM(F40:F47)</f>
        <v>511700</v>
      </c>
      <c r="G39" s="33">
        <f>SUM(G40:G47)</f>
        <v>535493.59</v>
      </c>
      <c r="H39" s="33">
        <f>SUM(H40:H47)</f>
        <v>468644.37999999989</v>
      </c>
      <c r="I39" s="33">
        <f t="shared" si="0"/>
        <v>104.64991010357632</v>
      </c>
      <c r="J39" s="33">
        <f t="shared" si="1"/>
        <v>114.26437888788938</v>
      </c>
    </row>
    <row r="40" spans="1:10">
      <c r="A40" s="50" t="s">
        <v>60</v>
      </c>
      <c r="B40" s="31">
        <v>40001</v>
      </c>
      <c r="C40" s="48" t="s">
        <v>53</v>
      </c>
      <c r="D40" s="2" t="s">
        <v>128</v>
      </c>
      <c r="E40" s="37">
        <v>70000</v>
      </c>
      <c r="F40" s="37">
        <v>70000</v>
      </c>
      <c r="G40" s="37">
        <v>58463.9</v>
      </c>
      <c r="H40" s="37">
        <v>65860.100000000006</v>
      </c>
      <c r="I40" s="33">
        <f t="shared" si="0"/>
        <v>83.519857142857148</v>
      </c>
      <c r="J40" s="33">
        <f t="shared" si="1"/>
        <v>88.769831810155154</v>
      </c>
    </row>
    <row r="41" spans="1:10">
      <c r="A41" s="51"/>
      <c r="B41" s="31">
        <v>40002</v>
      </c>
      <c r="C41" s="48" t="s">
        <v>53</v>
      </c>
      <c r="D41" s="2" t="s">
        <v>129</v>
      </c>
      <c r="E41" s="37">
        <v>230000</v>
      </c>
      <c r="F41" s="37">
        <v>230000</v>
      </c>
      <c r="G41" s="37">
        <v>239969.77</v>
      </c>
      <c r="H41" s="37">
        <v>196883.49</v>
      </c>
      <c r="I41" s="33">
        <f t="shared" si="0"/>
        <v>104.33468260869564</v>
      </c>
      <c r="J41" s="33">
        <f t="shared" si="1"/>
        <v>121.88415087522067</v>
      </c>
    </row>
    <row r="42" spans="1:10" ht="15.75" customHeight="1">
      <c r="A42" s="52" t="s">
        <v>138</v>
      </c>
      <c r="B42" s="53">
        <v>70095</v>
      </c>
      <c r="C42" s="47" t="s">
        <v>53</v>
      </c>
      <c r="D42" s="4" t="s">
        <v>126</v>
      </c>
      <c r="E42" s="37">
        <v>160000</v>
      </c>
      <c r="F42" s="37">
        <v>160000</v>
      </c>
      <c r="G42" s="37">
        <v>176110.55</v>
      </c>
      <c r="H42" s="37">
        <v>157178.46</v>
      </c>
      <c r="I42" s="33">
        <f t="shared" si="0"/>
        <v>110.06909375000001</v>
      </c>
      <c r="J42" s="33">
        <f t="shared" si="1"/>
        <v>112.04496468536465</v>
      </c>
    </row>
    <row r="43" spans="1:10" ht="15.75" customHeight="1">
      <c r="A43" s="48" t="s">
        <v>61</v>
      </c>
      <c r="B43" s="31">
        <v>71035</v>
      </c>
      <c r="C43" s="48" t="s">
        <v>53</v>
      </c>
      <c r="D43" s="4" t="s">
        <v>127</v>
      </c>
      <c r="E43" s="37">
        <v>25000</v>
      </c>
      <c r="F43" s="37">
        <v>25000</v>
      </c>
      <c r="G43" s="37">
        <v>30267.51</v>
      </c>
      <c r="H43" s="37">
        <v>23776.6</v>
      </c>
      <c r="I43" s="33">
        <f t="shared" si="0"/>
        <v>121.07003999999999</v>
      </c>
      <c r="J43" s="33">
        <f t="shared" si="1"/>
        <v>127.29957184795136</v>
      </c>
    </row>
    <row r="44" spans="1:10">
      <c r="A44" s="34">
        <v>801</v>
      </c>
      <c r="B44" s="31">
        <v>80101</v>
      </c>
      <c r="C44" s="54" t="s">
        <v>53</v>
      </c>
      <c r="D44" s="2" t="s">
        <v>54</v>
      </c>
      <c r="E44" s="37"/>
      <c r="F44" s="37">
        <v>11000</v>
      </c>
      <c r="G44" s="37">
        <v>12922.76</v>
      </c>
      <c r="H44" s="37">
        <v>9498.69</v>
      </c>
      <c r="I44" s="33">
        <f t="shared" si="0"/>
        <v>117.47963636363636</v>
      </c>
      <c r="J44" s="33">
        <f t="shared" si="1"/>
        <v>136.04781290893797</v>
      </c>
    </row>
    <row r="45" spans="1:10">
      <c r="A45" s="38"/>
      <c r="B45" s="31">
        <v>80104</v>
      </c>
      <c r="C45" s="54" t="s">
        <v>53</v>
      </c>
      <c r="D45" s="2" t="s">
        <v>54</v>
      </c>
      <c r="E45" s="37">
        <v>15000</v>
      </c>
      <c r="F45" s="37">
        <v>15000</v>
      </c>
      <c r="G45" s="37">
        <v>16965</v>
      </c>
      <c r="H45" s="37">
        <v>14000</v>
      </c>
      <c r="I45" s="33">
        <f t="shared" si="0"/>
        <v>113.1</v>
      </c>
      <c r="J45" s="33">
        <f t="shared" si="1"/>
        <v>121.17857142857143</v>
      </c>
    </row>
    <row r="46" spans="1:10">
      <c r="A46" s="31">
        <v>852</v>
      </c>
      <c r="B46" s="31">
        <v>85219</v>
      </c>
      <c r="C46" s="54" t="s">
        <v>53</v>
      </c>
      <c r="D46" s="2" t="s">
        <v>54</v>
      </c>
      <c r="E46" s="37">
        <v>500</v>
      </c>
      <c r="F46" s="37">
        <v>500</v>
      </c>
      <c r="G46" s="37">
        <v>601.96</v>
      </c>
      <c r="H46" s="37">
        <v>1447.04</v>
      </c>
      <c r="I46" s="33">
        <f t="shared" si="0"/>
        <v>120.39200000000001</v>
      </c>
      <c r="J46" s="33">
        <f t="shared" si="1"/>
        <v>41.599402919062371</v>
      </c>
    </row>
    <row r="47" spans="1:10">
      <c r="A47" s="31">
        <v>926</v>
      </c>
      <c r="B47" s="31">
        <v>92605</v>
      </c>
      <c r="C47" s="54" t="s">
        <v>53</v>
      </c>
      <c r="D47" s="2" t="s">
        <v>54</v>
      </c>
      <c r="E47" s="37"/>
      <c r="F47" s="37">
        <v>200</v>
      </c>
      <c r="G47" s="37">
        <v>192.14</v>
      </c>
      <c r="H47" s="37"/>
      <c r="I47" s="33">
        <f t="shared" si="0"/>
        <v>96.07</v>
      </c>
      <c r="J47" s="33"/>
    </row>
    <row r="48" spans="1:10" ht="20.25" customHeight="1">
      <c r="A48" s="40" t="s">
        <v>56</v>
      </c>
      <c r="B48" s="41"/>
      <c r="C48" s="41"/>
      <c r="D48" s="42"/>
      <c r="E48" s="33">
        <f>E49+E63+E69</f>
        <v>80700</v>
      </c>
      <c r="F48" s="33">
        <f>F49+F63+F69</f>
        <v>97870</v>
      </c>
      <c r="G48" s="33">
        <f>G49+G63+G69</f>
        <v>94395.17</v>
      </c>
      <c r="H48" s="33">
        <f>H49+H63+H69</f>
        <v>111830.48999999999</v>
      </c>
      <c r="I48" s="33">
        <f t="shared" si="0"/>
        <v>96.449545315214053</v>
      </c>
      <c r="J48" s="33">
        <f t="shared" si="1"/>
        <v>84.409153532279078</v>
      </c>
    </row>
    <row r="49" spans="1:10">
      <c r="A49" s="40" t="s">
        <v>35</v>
      </c>
      <c r="B49" s="41"/>
      <c r="C49" s="41"/>
      <c r="D49" s="42"/>
      <c r="E49" s="33">
        <f t="shared" ref="E49:H49" si="5">SUM(E50:E62)</f>
        <v>6500</v>
      </c>
      <c r="F49" s="33">
        <f t="shared" si="5"/>
        <v>17000</v>
      </c>
      <c r="G49" s="33">
        <f t="shared" si="5"/>
        <v>20165.39</v>
      </c>
      <c r="H49" s="33">
        <f t="shared" si="5"/>
        <v>16359.3</v>
      </c>
      <c r="I49" s="33">
        <f t="shared" si="0"/>
        <v>118.61994117647059</v>
      </c>
      <c r="J49" s="33">
        <f t="shared" si="1"/>
        <v>123.26560427402151</v>
      </c>
    </row>
    <row r="50" spans="1:10" ht="30.75" customHeight="1">
      <c r="A50" s="55">
        <v>400</v>
      </c>
      <c r="B50" s="56">
        <v>40001</v>
      </c>
      <c r="C50" s="57" t="s">
        <v>63</v>
      </c>
      <c r="D50" s="58" t="s">
        <v>135</v>
      </c>
      <c r="E50" s="59"/>
      <c r="F50" s="37">
        <v>50</v>
      </c>
      <c r="G50" s="37">
        <v>16.649999999999999</v>
      </c>
      <c r="H50" s="59"/>
      <c r="I50" s="33">
        <f t="shared" si="0"/>
        <v>33.299999999999997</v>
      </c>
      <c r="J50" s="33"/>
    </row>
    <row r="51" spans="1:10" ht="27.75" customHeight="1">
      <c r="A51" s="60"/>
      <c r="B51" s="56">
        <v>40002</v>
      </c>
      <c r="C51" s="57" t="s">
        <v>63</v>
      </c>
      <c r="D51" s="58" t="s">
        <v>135</v>
      </c>
      <c r="E51" s="59"/>
      <c r="F51" s="37">
        <v>200</v>
      </c>
      <c r="G51" s="37">
        <v>757.3</v>
      </c>
      <c r="H51" s="59"/>
      <c r="I51" s="33">
        <f t="shared" si="0"/>
        <v>378.65</v>
      </c>
      <c r="J51" s="33"/>
    </row>
    <row r="52" spans="1:10" ht="24.75" customHeight="1">
      <c r="A52" s="56">
        <v>700</v>
      </c>
      <c r="B52" s="56">
        <v>70095</v>
      </c>
      <c r="C52" s="57" t="s">
        <v>63</v>
      </c>
      <c r="D52" s="61" t="s">
        <v>64</v>
      </c>
      <c r="E52" s="62"/>
      <c r="F52" s="37">
        <v>1000</v>
      </c>
      <c r="G52" s="37">
        <v>559.89</v>
      </c>
      <c r="H52" s="62"/>
      <c r="I52" s="33">
        <f t="shared" si="0"/>
        <v>55.988999999999997</v>
      </c>
      <c r="J52" s="33"/>
    </row>
    <row r="53" spans="1:10" ht="26.25" customHeight="1">
      <c r="A53" s="63">
        <v>750</v>
      </c>
      <c r="B53" s="31">
        <v>75011</v>
      </c>
      <c r="C53" s="56">
        <v>2360</v>
      </c>
      <c r="D53" s="58" t="s">
        <v>100</v>
      </c>
      <c r="E53" s="64">
        <v>500</v>
      </c>
      <c r="F53" s="37">
        <v>500</v>
      </c>
      <c r="G53" s="37">
        <v>330.2</v>
      </c>
      <c r="H53" s="62">
        <v>487.69</v>
      </c>
      <c r="I53" s="33">
        <f t="shared" si="0"/>
        <v>66.039999999999992</v>
      </c>
      <c r="J53" s="33">
        <f t="shared" si="1"/>
        <v>67.706944985544098</v>
      </c>
    </row>
    <row r="54" spans="1:10" ht="26.25" customHeight="1">
      <c r="A54" s="65"/>
      <c r="B54" s="31">
        <v>75023</v>
      </c>
      <c r="C54" s="57" t="s">
        <v>63</v>
      </c>
      <c r="D54" s="61" t="s">
        <v>64</v>
      </c>
      <c r="E54" s="62"/>
      <c r="F54" s="62">
        <v>150</v>
      </c>
      <c r="G54" s="62">
        <v>275.10000000000002</v>
      </c>
      <c r="H54" s="62">
        <v>5982.45</v>
      </c>
      <c r="I54" s="33">
        <f t="shared" si="0"/>
        <v>183.4</v>
      </c>
      <c r="J54" s="33">
        <f t="shared" si="1"/>
        <v>4.5984504676177824</v>
      </c>
    </row>
    <row r="55" spans="1:10" ht="36">
      <c r="A55" s="34">
        <v>756</v>
      </c>
      <c r="B55" s="66">
        <v>75615</v>
      </c>
      <c r="C55" s="67" t="s">
        <v>63</v>
      </c>
      <c r="D55" s="61" t="s">
        <v>140</v>
      </c>
      <c r="E55" s="62"/>
      <c r="F55" s="62">
        <v>50</v>
      </c>
      <c r="G55" s="62">
        <v>105.6</v>
      </c>
      <c r="H55" s="62"/>
      <c r="I55" s="33">
        <f t="shared" si="0"/>
        <v>211.20000000000002</v>
      </c>
      <c r="J55" s="33"/>
    </row>
    <row r="56" spans="1:10" ht="36" customHeight="1">
      <c r="A56" s="38"/>
      <c r="B56" s="66">
        <v>75616</v>
      </c>
      <c r="C56" s="67" t="s">
        <v>63</v>
      </c>
      <c r="D56" s="61" t="s">
        <v>141</v>
      </c>
      <c r="E56" s="62"/>
      <c r="F56" s="62">
        <v>1500</v>
      </c>
      <c r="G56" s="62">
        <v>4532.8</v>
      </c>
      <c r="H56" s="62"/>
      <c r="I56" s="33">
        <f t="shared" si="0"/>
        <v>302.18666666666667</v>
      </c>
      <c r="J56" s="33"/>
    </row>
    <row r="57" spans="1:10" ht="29.25" customHeight="1">
      <c r="A57" s="68" t="s">
        <v>65</v>
      </c>
      <c r="B57" s="66">
        <v>80101</v>
      </c>
      <c r="C57" s="69" t="s">
        <v>63</v>
      </c>
      <c r="D57" s="61" t="s">
        <v>64</v>
      </c>
      <c r="E57" s="62">
        <v>1000</v>
      </c>
      <c r="F57" s="62">
        <v>1000</v>
      </c>
      <c r="G57" s="62">
        <v>461</v>
      </c>
      <c r="H57" s="62">
        <v>426</v>
      </c>
      <c r="I57" s="33">
        <f t="shared" si="0"/>
        <v>46.1</v>
      </c>
      <c r="J57" s="33">
        <f t="shared" si="1"/>
        <v>108.21596244131455</v>
      </c>
    </row>
    <row r="58" spans="1:10" ht="25.5" customHeight="1">
      <c r="A58" s="68"/>
      <c r="B58" s="31">
        <v>80104</v>
      </c>
      <c r="C58" s="48" t="s">
        <v>63</v>
      </c>
      <c r="D58" s="4" t="s">
        <v>64</v>
      </c>
      <c r="E58" s="37"/>
      <c r="F58" s="37">
        <v>100</v>
      </c>
      <c r="G58" s="37">
        <v>74</v>
      </c>
      <c r="H58" s="62">
        <v>82</v>
      </c>
      <c r="I58" s="33">
        <f t="shared" si="0"/>
        <v>74</v>
      </c>
      <c r="J58" s="33">
        <f t="shared" si="1"/>
        <v>90.243902439024396</v>
      </c>
    </row>
    <row r="59" spans="1:10" ht="28.5" customHeight="1">
      <c r="A59" s="50" t="s">
        <v>66</v>
      </c>
      <c r="B59" s="63">
        <v>85212</v>
      </c>
      <c r="C59" s="48" t="s">
        <v>111</v>
      </c>
      <c r="D59" s="4" t="s">
        <v>147</v>
      </c>
      <c r="E59" s="37">
        <v>5000</v>
      </c>
      <c r="F59" s="37">
        <v>10000</v>
      </c>
      <c r="G59" s="37">
        <v>10203.18</v>
      </c>
      <c r="H59" s="62">
        <v>0</v>
      </c>
      <c r="I59" s="33">
        <f t="shared" si="0"/>
        <v>102.0318</v>
      </c>
      <c r="J59" s="33"/>
    </row>
    <row r="60" spans="1:10" ht="29.25" customHeight="1">
      <c r="A60" s="70"/>
      <c r="B60" s="65"/>
      <c r="C60" s="48" t="s">
        <v>63</v>
      </c>
      <c r="D60" s="4" t="s">
        <v>64</v>
      </c>
      <c r="E60" s="37"/>
      <c r="F60" s="37"/>
      <c r="G60" s="37"/>
      <c r="H60" s="37">
        <v>9365.16</v>
      </c>
      <c r="I60" s="33"/>
      <c r="J60" s="33">
        <f t="shared" si="1"/>
        <v>0</v>
      </c>
    </row>
    <row r="61" spans="1:10" ht="28.5" customHeight="1">
      <c r="A61" s="51"/>
      <c r="B61" s="31">
        <v>85219</v>
      </c>
      <c r="C61" s="48" t="s">
        <v>63</v>
      </c>
      <c r="D61" s="4" t="s">
        <v>64</v>
      </c>
      <c r="E61" s="37"/>
      <c r="F61" s="37">
        <v>50</v>
      </c>
      <c r="G61" s="37">
        <v>30</v>
      </c>
      <c r="H61" s="37">
        <v>16</v>
      </c>
      <c r="I61" s="33">
        <f t="shared" si="0"/>
        <v>60</v>
      </c>
      <c r="J61" s="33">
        <f t="shared" si="1"/>
        <v>187.5</v>
      </c>
    </row>
    <row r="62" spans="1:10" ht="30" customHeight="1">
      <c r="A62" s="47" t="s">
        <v>101</v>
      </c>
      <c r="B62" s="31">
        <v>92695</v>
      </c>
      <c r="C62" s="48" t="s">
        <v>63</v>
      </c>
      <c r="D62" s="4" t="s">
        <v>64</v>
      </c>
      <c r="E62" s="37"/>
      <c r="F62" s="37">
        <v>2400</v>
      </c>
      <c r="G62" s="37">
        <v>2819.67</v>
      </c>
      <c r="H62" s="37"/>
      <c r="I62" s="33">
        <f t="shared" si="0"/>
        <v>117.48625</v>
      </c>
      <c r="J62" s="33"/>
    </row>
    <row r="63" spans="1:10">
      <c r="A63" s="71" t="s">
        <v>69</v>
      </c>
      <c r="B63" s="72"/>
      <c r="C63" s="72"/>
      <c r="D63" s="73"/>
      <c r="E63" s="33">
        <f>SUM(E64:E68)</f>
        <v>59200</v>
      </c>
      <c r="F63" s="33">
        <f>SUM(F64:F68)</f>
        <v>60700</v>
      </c>
      <c r="G63" s="33">
        <f>SUM(G64:G68)</f>
        <v>61400.82</v>
      </c>
      <c r="H63" s="33">
        <f>SUM(H64:H68)</f>
        <v>69919.739999999991</v>
      </c>
      <c r="I63" s="33">
        <f t="shared" si="0"/>
        <v>101.15456342668863</v>
      </c>
      <c r="J63" s="33">
        <f t="shared" si="1"/>
        <v>87.816144625251766</v>
      </c>
    </row>
    <row r="64" spans="1:10" ht="24">
      <c r="A64" s="48" t="s">
        <v>57</v>
      </c>
      <c r="B64" s="48" t="s">
        <v>136</v>
      </c>
      <c r="C64" s="48" t="s">
        <v>58</v>
      </c>
      <c r="D64" s="4" t="s">
        <v>59</v>
      </c>
      <c r="E64" s="37">
        <v>1200</v>
      </c>
      <c r="F64" s="37">
        <v>1200</v>
      </c>
      <c r="G64" s="37">
        <v>1390.07</v>
      </c>
      <c r="H64" s="37">
        <v>1223.58</v>
      </c>
      <c r="I64" s="33">
        <f t="shared" si="0"/>
        <v>115.83916666666667</v>
      </c>
      <c r="J64" s="33">
        <f t="shared" si="1"/>
        <v>113.60679318066657</v>
      </c>
    </row>
    <row r="65" spans="1:10" ht="24">
      <c r="A65" s="48" t="s">
        <v>62</v>
      </c>
      <c r="B65" s="66">
        <v>75023</v>
      </c>
      <c r="C65" s="48" t="s">
        <v>58</v>
      </c>
      <c r="D65" s="4" t="s">
        <v>59</v>
      </c>
      <c r="E65" s="37">
        <v>5000</v>
      </c>
      <c r="F65" s="37">
        <v>5000</v>
      </c>
      <c r="G65" s="37">
        <v>3720.71</v>
      </c>
      <c r="H65" s="37">
        <v>16335.92</v>
      </c>
      <c r="I65" s="33">
        <f t="shared" si="0"/>
        <v>74.414199999999994</v>
      </c>
      <c r="J65" s="33">
        <f t="shared" si="1"/>
        <v>22.776250128551069</v>
      </c>
    </row>
    <row r="66" spans="1:10" ht="36.75" customHeight="1">
      <c r="A66" s="47" t="s">
        <v>67</v>
      </c>
      <c r="B66" s="49">
        <v>75618</v>
      </c>
      <c r="C66" s="47" t="s">
        <v>33</v>
      </c>
      <c r="D66" s="4" t="s">
        <v>68</v>
      </c>
      <c r="E66" s="35">
        <v>52000</v>
      </c>
      <c r="F66" s="37">
        <v>52000</v>
      </c>
      <c r="G66" s="37">
        <v>51844.54</v>
      </c>
      <c r="H66" s="37">
        <v>51360.24</v>
      </c>
      <c r="I66" s="33">
        <f t="shared" si="0"/>
        <v>99.70103846153846</v>
      </c>
      <c r="J66" s="33">
        <f t="shared" si="1"/>
        <v>100.9429473070998</v>
      </c>
    </row>
    <row r="67" spans="1:10" ht="27" customHeight="1">
      <c r="A67" s="47" t="s">
        <v>133</v>
      </c>
      <c r="B67" s="49">
        <v>92109</v>
      </c>
      <c r="C67" s="47" t="s">
        <v>58</v>
      </c>
      <c r="D67" s="4" t="s">
        <v>143</v>
      </c>
      <c r="E67" s="35"/>
      <c r="F67" s="37">
        <v>1500</v>
      </c>
      <c r="G67" s="37">
        <v>4445.5</v>
      </c>
      <c r="H67" s="37"/>
      <c r="I67" s="33">
        <f t="shared" si="0"/>
        <v>296.36666666666667</v>
      </c>
      <c r="J67" s="33"/>
    </row>
    <row r="68" spans="1:10" ht="24">
      <c r="A68" s="47" t="s">
        <v>101</v>
      </c>
      <c r="B68" s="53">
        <v>92695</v>
      </c>
      <c r="C68" s="47" t="s">
        <v>58</v>
      </c>
      <c r="D68" s="4" t="s">
        <v>59</v>
      </c>
      <c r="E68" s="37">
        <v>1000</v>
      </c>
      <c r="F68" s="37">
        <v>1000</v>
      </c>
      <c r="G68" s="37"/>
      <c r="H68" s="37">
        <v>1000</v>
      </c>
      <c r="I68" s="33">
        <f t="shared" si="0"/>
        <v>0</v>
      </c>
      <c r="J68" s="33">
        <f t="shared" si="1"/>
        <v>0</v>
      </c>
    </row>
    <row r="69" spans="1:10">
      <c r="A69" s="71" t="s">
        <v>70</v>
      </c>
      <c r="B69" s="72"/>
      <c r="C69" s="72"/>
      <c r="D69" s="73"/>
      <c r="E69" s="33">
        <f>SUM(E70:E79)</f>
        <v>15000</v>
      </c>
      <c r="F69" s="33">
        <f t="shared" ref="F69:H69" si="6">SUM(F70:F79)</f>
        <v>20170</v>
      </c>
      <c r="G69" s="33">
        <f t="shared" si="6"/>
        <v>12828.960000000001</v>
      </c>
      <c r="H69" s="33">
        <f t="shared" si="6"/>
        <v>25551.449999999997</v>
      </c>
      <c r="I69" s="33">
        <f t="shared" si="0"/>
        <v>63.604164600892418</v>
      </c>
      <c r="J69" s="33">
        <f t="shared" si="1"/>
        <v>50.208344340536456</v>
      </c>
    </row>
    <row r="70" spans="1:10" ht="24">
      <c r="A70" s="50" t="s">
        <v>60</v>
      </c>
      <c r="B70" s="31">
        <v>40001</v>
      </c>
      <c r="C70" s="48" t="s">
        <v>52</v>
      </c>
      <c r="D70" s="4" t="s">
        <v>103</v>
      </c>
      <c r="E70" s="37"/>
      <c r="F70" s="37">
        <v>600</v>
      </c>
      <c r="G70" s="37">
        <v>509.15</v>
      </c>
      <c r="H70" s="37">
        <v>303.2</v>
      </c>
      <c r="I70" s="33">
        <f t="shared" si="0"/>
        <v>84.85833333333332</v>
      </c>
      <c r="J70" s="33">
        <f t="shared" si="1"/>
        <v>167.92546174142478</v>
      </c>
    </row>
    <row r="71" spans="1:10" ht="24">
      <c r="A71" s="51"/>
      <c r="B71" s="31">
        <v>40002</v>
      </c>
      <c r="C71" s="48" t="s">
        <v>52</v>
      </c>
      <c r="D71" s="4" t="s">
        <v>104</v>
      </c>
      <c r="E71" s="37"/>
      <c r="F71" s="37">
        <v>2500</v>
      </c>
      <c r="G71" s="37">
        <v>2998.98</v>
      </c>
      <c r="H71" s="37">
        <v>2397.5700000000002</v>
      </c>
      <c r="I71" s="33">
        <f t="shared" ref="I71:I115" si="7">(G71/F71)*100</f>
        <v>119.9592</v>
      </c>
      <c r="J71" s="33">
        <f t="shared" ref="J71:J115" si="8">(G71/H71)*100</f>
        <v>125.0841476995458</v>
      </c>
    </row>
    <row r="72" spans="1:10" ht="24">
      <c r="A72" s="52"/>
      <c r="B72" s="31">
        <v>70005</v>
      </c>
      <c r="C72" s="48" t="s">
        <v>52</v>
      </c>
      <c r="D72" s="4" t="s">
        <v>122</v>
      </c>
      <c r="E72" s="37"/>
      <c r="F72" s="37">
        <v>500</v>
      </c>
      <c r="G72" s="37">
        <v>502.11</v>
      </c>
      <c r="H72" s="37">
        <v>3038.7</v>
      </c>
      <c r="I72" s="33">
        <f t="shared" si="7"/>
        <v>100.42200000000001</v>
      </c>
      <c r="J72" s="33">
        <f t="shared" si="8"/>
        <v>16.523842432619212</v>
      </c>
    </row>
    <row r="73" spans="1:10" ht="16.5" customHeight="1">
      <c r="A73" s="52"/>
      <c r="B73" s="31">
        <v>70095</v>
      </c>
      <c r="C73" s="48" t="s">
        <v>52</v>
      </c>
      <c r="D73" s="4" t="s">
        <v>105</v>
      </c>
      <c r="E73" s="37">
        <v>5000</v>
      </c>
      <c r="F73" s="37">
        <v>5000</v>
      </c>
      <c r="G73" s="37">
        <v>4122.6899999999996</v>
      </c>
      <c r="H73" s="37">
        <v>12132.91</v>
      </c>
      <c r="I73" s="33">
        <f t="shared" si="7"/>
        <v>82.453799999999987</v>
      </c>
      <c r="J73" s="33">
        <f t="shared" si="8"/>
        <v>33.979399830708381</v>
      </c>
    </row>
    <row r="74" spans="1:10" ht="25.5" customHeight="1">
      <c r="A74" s="70"/>
      <c r="B74" s="31">
        <v>75601</v>
      </c>
      <c r="C74" s="48" t="s">
        <v>71</v>
      </c>
      <c r="D74" s="4" t="s">
        <v>144</v>
      </c>
      <c r="E74" s="37"/>
      <c r="F74" s="37"/>
      <c r="G74" s="37"/>
      <c r="H74" s="37">
        <v>36.64</v>
      </c>
      <c r="I74" s="33"/>
      <c r="J74" s="33">
        <f t="shared" si="8"/>
        <v>0</v>
      </c>
    </row>
    <row r="75" spans="1:10" ht="39" customHeight="1">
      <c r="A75" s="70"/>
      <c r="B75" s="31">
        <v>75615</v>
      </c>
      <c r="C75" s="48" t="s">
        <v>71</v>
      </c>
      <c r="D75" s="4" t="s">
        <v>72</v>
      </c>
      <c r="E75" s="35">
        <v>1000</v>
      </c>
      <c r="F75" s="37">
        <v>2500</v>
      </c>
      <c r="G75" s="37">
        <v>1767.5</v>
      </c>
      <c r="H75" s="37">
        <v>455.02</v>
      </c>
      <c r="I75" s="33">
        <f t="shared" si="7"/>
        <v>70.7</v>
      </c>
      <c r="J75" s="33">
        <f t="shared" si="8"/>
        <v>388.4444639796053</v>
      </c>
    </row>
    <row r="76" spans="1:10" ht="37.5" customHeight="1">
      <c r="A76" s="51"/>
      <c r="B76" s="31">
        <v>75616</v>
      </c>
      <c r="C76" s="48" t="s">
        <v>71</v>
      </c>
      <c r="D76" s="58" t="s">
        <v>73</v>
      </c>
      <c r="E76" s="64">
        <v>9000</v>
      </c>
      <c r="F76" s="37">
        <v>9000</v>
      </c>
      <c r="G76" s="37">
        <v>2779.41</v>
      </c>
      <c r="H76" s="37">
        <v>7187.41</v>
      </c>
      <c r="I76" s="33">
        <f t="shared" si="7"/>
        <v>30.882333333333335</v>
      </c>
      <c r="J76" s="33">
        <f t="shared" si="8"/>
        <v>38.670536396281832</v>
      </c>
    </row>
    <row r="77" spans="1:10" ht="28.5" customHeight="1">
      <c r="A77" s="68" t="s">
        <v>65</v>
      </c>
      <c r="B77" s="31">
        <v>80101</v>
      </c>
      <c r="C77" s="48" t="s">
        <v>52</v>
      </c>
      <c r="D77" s="4" t="s">
        <v>124</v>
      </c>
      <c r="E77" s="64"/>
      <c r="F77" s="37">
        <v>50</v>
      </c>
      <c r="G77" s="37">
        <v>60.44</v>
      </c>
      <c r="H77" s="37"/>
      <c r="I77" s="33">
        <f t="shared" si="7"/>
        <v>120.87999999999998</v>
      </c>
      <c r="J77" s="33"/>
    </row>
    <row r="78" spans="1:10" ht="25.5" customHeight="1">
      <c r="A78" s="68"/>
      <c r="B78" s="31">
        <v>80104</v>
      </c>
      <c r="C78" s="48" t="s">
        <v>52</v>
      </c>
      <c r="D78" s="4" t="s">
        <v>124</v>
      </c>
      <c r="E78" s="64"/>
      <c r="F78" s="37">
        <v>20</v>
      </c>
      <c r="G78" s="37">
        <v>19.64</v>
      </c>
      <c r="H78" s="37"/>
      <c r="I78" s="33">
        <f t="shared" si="7"/>
        <v>98.2</v>
      </c>
      <c r="J78" s="33"/>
    </row>
    <row r="79" spans="1:10" ht="30" customHeight="1">
      <c r="A79" s="54" t="s">
        <v>66</v>
      </c>
      <c r="B79" s="31">
        <v>85219</v>
      </c>
      <c r="C79" s="48" t="s">
        <v>52</v>
      </c>
      <c r="D79" s="4" t="s">
        <v>124</v>
      </c>
      <c r="E79" s="64"/>
      <c r="F79" s="37"/>
      <c r="G79" s="37">
        <v>69.040000000000006</v>
      </c>
      <c r="H79" s="37"/>
      <c r="I79" s="33"/>
      <c r="J79" s="33"/>
    </row>
    <row r="80" spans="1:10" ht="21.75" customHeight="1">
      <c r="A80" s="71" t="s">
        <v>74</v>
      </c>
      <c r="B80" s="72"/>
      <c r="C80" s="72"/>
      <c r="D80" s="73"/>
      <c r="E80" s="33">
        <f>SUM(E81:E83)</f>
        <v>3730946</v>
      </c>
      <c r="F80" s="33">
        <f>SUM(F81:F83)</f>
        <v>4024454</v>
      </c>
      <c r="G80" s="33">
        <f>SUM(G81:G83)</f>
        <v>4024454</v>
      </c>
      <c r="H80" s="33">
        <f>SUM(H81:H83)</f>
        <v>3749295</v>
      </c>
      <c r="I80" s="33">
        <f t="shared" si="7"/>
        <v>100</v>
      </c>
      <c r="J80" s="33">
        <f t="shared" si="8"/>
        <v>107.33895305650796</v>
      </c>
    </row>
    <row r="81" spans="1:10" ht="32.25" customHeight="1">
      <c r="A81" s="50" t="s">
        <v>75</v>
      </c>
      <c r="B81" s="31">
        <v>75801</v>
      </c>
      <c r="C81" s="48" t="s">
        <v>76</v>
      </c>
      <c r="D81" s="4" t="s">
        <v>77</v>
      </c>
      <c r="E81" s="37">
        <v>2361477</v>
      </c>
      <c r="F81" s="37">
        <v>2654985</v>
      </c>
      <c r="G81" s="37">
        <v>2654985</v>
      </c>
      <c r="H81" s="37">
        <v>2298783</v>
      </c>
      <c r="I81" s="33">
        <f t="shared" si="7"/>
        <v>100</v>
      </c>
      <c r="J81" s="33">
        <f t="shared" si="8"/>
        <v>115.49524248265277</v>
      </c>
    </row>
    <row r="82" spans="1:10" ht="27" customHeight="1">
      <c r="A82" s="70"/>
      <c r="B82" s="31">
        <v>75807</v>
      </c>
      <c r="C82" s="48" t="s">
        <v>76</v>
      </c>
      <c r="D82" s="4" t="s">
        <v>78</v>
      </c>
      <c r="E82" s="35">
        <v>1339399</v>
      </c>
      <c r="F82" s="37">
        <v>1339399</v>
      </c>
      <c r="G82" s="37">
        <v>1339399</v>
      </c>
      <c r="H82" s="37">
        <v>1404789</v>
      </c>
      <c r="I82" s="33">
        <f t="shared" si="7"/>
        <v>100</v>
      </c>
      <c r="J82" s="33">
        <f t="shared" si="8"/>
        <v>95.345208426318834</v>
      </c>
    </row>
    <row r="83" spans="1:10" ht="28.5" customHeight="1">
      <c r="A83" s="51"/>
      <c r="B83" s="31">
        <v>75831</v>
      </c>
      <c r="C83" s="48" t="s">
        <v>76</v>
      </c>
      <c r="D83" s="4" t="s">
        <v>79</v>
      </c>
      <c r="E83" s="35">
        <v>30070</v>
      </c>
      <c r="F83" s="37">
        <v>30070</v>
      </c>
      <c r="G83" s="37">
        <v>30070</v>
      </c>
      <c r="H83" s="37">
        <v>45723</v>
      </c>
      <c r="I83" s="33">
        <f t="shared" si="7"/>
        <v>100</v>
      </c>
      <c r="J83" s="33">
        <f t="shared" si="8"/>
        <v>65.76558843470464</v>
      </c>
    </row>
    <row r="84" spans="1:10" ht="32.25" customHeight="1">
      <c r="A84" s="10" t="s">
        <v>80</v>
      </c>
      <c r="B84" s="11"/>
      <c r="C84" s="11"/>
      <c r="D84" s="12"/>
      <c r="E84" s="33">
        <f>SUM(E85:E95)</f>
        <v>208000</v>
      </c>
      <c r="F84" s="33">
        <f>SUM(F85:F95)</f>
        <v>1287115</v>
      </c>
      <c r="G84" s="33">
        <f>SUM(G85:G95)</f>
        <v>1282446.74</v>
      </c>
      <c r="H84" s="33">
        <f>SUM(H85:H95)</f>
        <v>536657.68000000005</v>
      </c>
      <c r="I84" s="33">
        <f t="shared" si="7"/>
        <v>99.63730824363013</v>
      </c>
      <c r="J84" s="33">
        <f t="shared" si="8"/>
        <v>238.96923267733726</v>
      </c>
    </row>
    <row r="85" spans="1:10" ht="90" customHeight="1">
      <c r="A85" s="50" t="s">
        <v>81</v>
      </c>
      <c r="B85" s="48" t="s">
        <v>109</v>
      </c>
      <c r="C85" s="48" t="s">
        <v>82</v>
      </c>
      <c r="D85" s="5" t="s">
        <v>110</v>
      </c>
      <c r="E85" s="64"/>
      <c r="F85" s="37">
        <v>126383</v>
      </c>
      <c r="G85" s="37">
        <v>126383</v>
      </c>
      <c r="H85" s="37"/>
      <c r="I85" s="33">
        <f t="shared" si="7"/>
        <v>100</v>
      </c>
      <c r="J85" s="33"/>
    </row>
    <row r="86" spans="1:10" ht="42" customHeight="1">
      <c r="A86" s="51"/>
      <c r="B86" s="31">
        <v>60078</v>
      </c>
      <c r="C86" s="48" t="s">
        <v>83</v>
      </c>
      <c r="D86" s="4" t="s">
        <v>123</v>
      </c>
      <c r="E86" s="37"/>
      <c r="F86" s="37">
        <v>100000</v>
      </c>
      <c r="G86" s="37">
        <v>100000</v>
      </c>
      <c r="H86" s="37">
        <v>211626</v>
      </c>
      <c r="I86" s="33">
        <f t="shared" si="7"/>
        <v>100</v>
      </c>
      <c r="J86" s="33">
        <f t="shared" si="8"/>
        <v>47.253173050570346</v>
      </c>
    </row>
    <row r="87" spans="1:10" ht="30" customHeight="1">
      <c r="A87" s="50" t="s">
        <v>65</v>
      </c>
      <c r="B87" s="31">
        <v>80101</v>
      </c>
      <c r="C87" s="48" t="s">
        <v>83</v>
      </c>
      <c r="D87" s="4" t="s">
        <v>142</v>
      </c>
      <c r="E87" s="37"/>
      <c r="F87" s="37">
        <v>12000</v>
      </c>
      <c r="G87" s="37">
        <v>12000</v>
      </c>
      <c r="H87" s="37"/>
      <c r="I87" s="33">
        <f t="shared" si="7"/>
        <v>100</v>
      </c>
      <c r="J87" s="33"/>
    </row>
    <row r="88" spans="1:10" ht="51" customHeight="1">
      <c r="A88" s="51"/>
      <c r="B88" s="31">
        <v>80195</v>
      </c>
      <c r="C88" s="48" t="s">
        <v>83</v>
      </c>
      <c r="D88" s="4" t="s">
        <v>120</v>
      </c>
      <c r="E88" s="37"/>
      <c r="F88" s="37"/>
      <c r="G88" s="37"/>
      <c r="H88" s="37">
        <v>25990.6</v>
      </c>
      <c r="I88" s="33"/>
      <c r="J88" s="33">
        <f t="shared" si="8"/>
        <v>0</v>
      </c>
    </row>
    <row r="89" spans="1:10" ht="100.5" customHeight="1">
      <c r="A89" s="50" t="s">
        <v>66</v>
      </c>
      <c r="B89" s="31">
        <v>85213</v>
      </c>
      <c r="C89" s="48" t="s">
        <v>83</v>
      </c>
      <c r="D89" s="4" t="s">
        <v>97</v>
      </c>
      <c r="E89" s="37"/>
      <c r="F89" s="37">
        <v>3358</v>
      </c>
      <c r="G89" s="37">
        <v>3110.52</v>
      </c>
      <c r="H89" s="37"/>
      <c r="I89" s="33">
        <f t="shared" si="7"/>
        <v>92.630136986301366</v>
      </c>
      <c r="J89" s="33"/>
    </row>
    <row r="90" spans="1:10" ht="47.25" customHeight="1">
      <c r="A90" s="70"/>
      <c r="B90" s="31">
        <v>85214</v>
      </c>
      <c r="C90" s="48" t="s">
        <v>83</v>
      </c>
      <c r="D90" s="4" t="s">
        <v>84</v>
      </c>
      <c r="E90" s="35">
        <v>120000</v>
      </c>
      <c r="F90" s="37">
        <v>208000</v>
      </c>
      <c r="G90" s="37">
        <v>207352.64</v>
      </c>
      <c r="H90" s="37">
        <v>113492.29</v>
      </c>
      <c r="I90" s="33">
        <f t="shared" si="7"/>
        <v>99.688769230769239</v>
      </c>
      <c r="J90" s="33">
        <f t="shared" si="8"/>
        <v>182.70196151650481</v>
      </c>
    </row>
    <row r="91" spans="1:10" ht="24.75" customHeight="1">
      <c r="A91" s="70"/>
      <c r="B91" s="31">
        <v>85219</v>
      </c>
      <c r="C91" s="48" t="s">
        <v>83</v>
      </c>
      <c r="D91" s="4" t="s">
        <v>85</v>
      </c>
      <c r="E91" s="37">
        <v>83000</v>
      </c>
      <c r="F91" s="37">
        <v>89000</v>
      </c>
      <c r="G91" s="37">
        <v>89000</v>
      </c>
      <c r="H91" s="37">
        <v>85800</v>
      </c>
      <c r="I91" s="33">
        <f t="shared" si="7"/>
        <v>100</v>
      </c>
      <c r="J91" s="33">
        <f t="shared" si="8"/>
        <v>103.72960372960374</v>
      </c>
    </row>
    <row r="92" spans="1:10" ht="28.5" customHeight="1">
      <c r="A92" s="51"/>
      <c r="B92" s="31">
        <v>85295</v>
      </c>
      <c r="C92" s="48" t="s">
        <v>83</v>
      </c>
      <c r="D92" s="4" t="s">
        <v>86</v>
      </c>
      <c r="E92" s="37">
        <v>5000</v>
      </c>
      <c r="F92" s="37">
        <v>13000</v>
      </c>
      <c r="G92" s="37">
        <v>13000</v>
      </c>
      <c r="H92" s="37">
        <v>12800</v>
      </c>
      <c r="I92" s="33">
        <f t="shared" si="7"/>
        <v>100</v>
      </c>
      <c r="J92" s="33">
        <f t="shared" si="8"/>
        <v>101.5625</v>
      </c>
    </row>
    <row r="93" spans="1:10" ht="27.75" customHeight="1">
      <c r="A93" s="48" t="s">
        <v>87</v>
      </c>
      <c r="B93" s="31">
        <v>85415</v>
      </c>
      <c r="C93" s="48" t="s">
        <v>83</v>
      </c>
      <c r="D93" s="4" t="s">
        <v>88</v>
      </c>
      <c r="E93" s="37"/>
      <c r="F93" s="37">
        <v>69374</v>
      </c>
      <c r="G93" s="37">
        <v>65600.58</v>
      </c>
      <c r="H93" s="37">
        <v>86948.79</v>
      </c>
      <c r="I93" s="33">
        <f t="shared" si="7"/>
        <v>94.560757632542462</v>
      </c>
      <c r="J93" s="33">
        <f t="shared" si="8"/>
        <v>75.447375403384001</v>
      </c>
    </row>
    <row r="94" spans="1:10" ht="25.5" customHeight="1">
      <c r="A94" s="50" t="s">
        <v>101</v>
      </c>
      <c r="B94" s="34">
        <v>92601</v>
      </c>
      <c r="C94" s="48" t="s">
        <v>108</v>
      </c>
      <c r="D94" s="16" t="s">
        <v>153</v>
      </c>
      <c r="E94" s="64"/>
      <c r="F94" s="37">
        <v>333000</v>
      </c>
      <c r="G94" s="37">
        <v>333000</v>
      </c>
      <c r="H94" s="37"/>
      <c r="I94" s="33">
        <f t="shared" si="7"/>
        <v>100</v>
      </c>
      <c r="J94" s="74"/>
    </row>
    <row r="95" spans="1:10" ht="39" customHeight="1">
      <c r="A95" s="51"/>
      <c r="B95" s="38"/>
      <c r="C95" s="48" t="s">
        <v>82</v>
      </c>
      <c r="D95" s="17"/>
      <c r="E95" s="64"/>
      <c r="F95" s="37">
        <v>333000</v>
      </c>
      <c r="G95" s="37">
        <v>333000</v>
      </c>
      <c r="H95" s="37"/>
      <c r="I95" s="33">
        <f t="shared" si="7"/>
        <v>100</v>
      </c>
      <c r="J95" s="33"/>
    </row>
    <row r="96" spans="1:10" ht="30.75" customHeight="1">
      <c r="A96" s="75" t="s">
        <v>89</v>
      </c>
      <c r="B96" s="76"/>
      <c r="C96" s="76"/>
      <c r="D96" s="77"/>
      <c r="E96" s="33">
        <f>SUM(E97:E107)</f>
        <v>1233089</v>
      </c>
      <c r="F96" s="33">
        <f>SUM(F97:F107)</f>
        <v>1076818.03</v>
      </c>
      <c r="G96" s="33">
        <f>SUM(G97:G107)</f>
        <v>1073300.98</v>
      </c>
      <c r="H96" s="33">
        <f>SUM(H97:H107)</f>
        <v>1116944.3900000001</v>
      </c>
      <c r="I96" s="33">
        <f t="shared" si="7"/>
        <v>99.673384926513535</v>
      </c>
      <c r="J96" s="33">
        <f t="shared" si="8"/>
        <v>96.092606723240706</v>
      </c>
    </row>
    <row r="97" spans="1:10" ht="39.75" customHeight="1">
      <c r="A97" s="48" t="s">
        <v>90</v>
      </c>
      <c r="B97" s="48" t="s">
        <v>139</v>
      </c>
      <c r="C97" s="48" t="s">
        <v>91</v>
      </c>
      <c r="D97" s="4" t="s">
        <v>118</v>
      </c>
      <c r="E97" s="37"/>
      <c r="F97" s="37">
        <v>55768.03</v>
      </c>
      <c r="G97" s="37">
        <v>55768.03</v>
      </c>
      <c r="H97" s="37">
        <v>45517.54</v>
      </c>
      <c r="I97" s="33">
        <f t="shared" si="7"/>
        <v>100</v>
      </c>
      <c r="J97" s="33">
        <f t="shared" si="8"/>
        <v>122.51986816510734</v>
      </c>
    </row>
    <row r="98" spans="1:10" ht="27.75" customHeight="1">
      <c r="A98" s="48" t="s">
        <v>62</v>
      </c>
      <c r="B98" s="31">
        <v>75011</v>
      </c>
      <c r="C98" s="48" t="s">
        <v>91</v>
      </c>
      <c r="D98" s="4" t="s">
        <v>94</v>
      </c>
      <c r="E98" s="37">
        <v>49372</v>
      </c>
      <c r="F98" s="37">
        <v>49372</v>
      </c>
      <c r="G98" s="37">
        <v>49372</v>
      </c>
      <c r="H98" s="37">
        <v>47626</v>
      </c>
      <c r="I98" s="33">
        <f t="shared" si="7"/>
        <v>100</v>
      </c>
      <c r="J98" s="33">
        <f t="shared" si="8"/>
        <v>103.66606475454583</v>
      </c>
    </row>
    <row r="99" spans="1:10" ht="40.5" customHeight="1">
      <c r="A99" s="48" t="s">
        <v>92</v>
      </c>
      <c r="B99" s="31">
        <v>75101</v>
      </c>
      <c r="C99" s="48" t="s">
        <v>91</v>
      </c>
      <c r="D99" s="4" t="s">
        <v>93</v>
      </c>
      <c r="E99" s="35">
        <v>717</v>
      </c>
      <c r="F99" s="37">
        <v>717</v>
      </c>
      <c r="G99" s="37">
        <v>717</v>
      </c>
      <c r="H99" s="37">
        <v>635</v>
      </c>
      <c r="I99" s="33">
        <f t="shared" si="7"/>
        <v>100</v>
      </c>
      <c r="J99" s="33">
        <f t="shared" si="8"/>
        <v>112.91338582677166</v>
      </c>
    </row>
    <row r="100" spans="1:10" ht="39.75" customHeight="1">
      <c r="A100" s="78" t="s">
        <v>95</v>
      </c>
      <c r="B100" s="31">
        <v>75113</v>
      </c>
      <c r="C100" s="48" t="s">
        <v>91</v>
      </c>
      <c r="D100" s="4" t="s">
        <v>107</v>
      </c>
      <c r="E100" s="35"/>
      <c r="F100" s="37">
        <v>12024</v>
      </c>
      <c r="G100" s="37">
        <v>12024</v>
      </c>
      <c r="H100" s="37"/>
      <c r="I100" s="33">
        <f t="shared" si="7"/>
        <v>100</v>
      </c>
      <c r="J100" s="33"/>
    </row>
    <row r="101" spans="1:10" ht="18.75" customHeight="1">
      <c r="A101" s="79"/>
      <c r="B101" s="31">
        <v>75212</v>
      </c>
      <c r="C101" s="48" t="s">
        <v>91</v>
      </c>
      <c r="D101" s="4" t="s">
        <v>121</v>
      </c>
      <c r="E101" s="35"/>
      <c r="F101" s="37"/>
      <c r="G101" s="37"/>
      <c r="H101" s="37">
        <v>500</v>
      </c>
      <c r="I101" s="33"/>
      <c r="J101" s="33">
        <f t="shared" si="8"/>
        <v>0</v>
      </c>
    </row>
    <row r="102" spans="1:10" ht="31.5" customHeight="1">
      <c r="A102" s="80"/>
      <c r="B102" s="31">
        <v>75414</v>
      </c>
      <c r="C102" s="48" t="s">
        <v>91</v>
      </c>
      <c r="D102" s="4" t="s">
        <v>102</v>
      </c>
      <c r="E102" s="37">
        <v>1000</v>
      </c>
      <c r="F102" s="37">
        <v>1000</v>
      </c>
      <c r="G102" s="37">
        <v>1000</v>
      </c>
      <c r="H102" s="37">
        <v>1000</v>
      </c>
      <c r="I102" s="33">
        <f t="shared" si="7"/>
        <v>100</v>
      </c>
      <c r="J102" s="33">
        <f t="shared" si="8"/>
        <v>100</v>
      </c>
    </row>
    <row r="103" spans="1:10" ht="88.5" customHeight="1">
      <c r="A103" s="50" t="s">
        <v>66</v>
      </c>
      <c r="B103" s="34">
        <v>85212</v>
      </c>
      <c r="C103" s="81" t="s">
        <v>91</v>
      </c>
      <c r="D103" s="9" t="s">
        <v>98</v>
      </c>
      <c r="E103" s="82">
        <v>1074000</v>
      </c>
      <c r="F103" s="37">
        <v>890000</v>
      </c>
      <c r="G103" s="37">
        <v>886483.95</v>
      </c>
      <c r="H103" s="37">
        <v>911749.76</v>
      </c>
      <c r="I103" s="33">
        <f t="shared" si="7"/>
        <v>99.604938202247183</v>
      </c>
      <c r="J103" s="33">
        <f t="shared" si="8"/>
        <v>97.228865736142339</v>
      </c>
    </row>
    <row r="104" spans="1:10" ht="124.5" customHeight="1">
      <c r="A104" s="70"/>
      <c r="B104" s="38"/>
      <c r="C104" s="81" t="s">
        <v>151</v>
      </c>
      <c r="D104" s="4" t="s">
        <v>152</v>
      </c>
      <c r="E104" s="82"/>
      <c r="F104" s="37"/>
      <c r="G104" s="37"/>
      <c r="H104" s="37">
        <v>6000</v>
      </c>
      <c r="I104" s="33"/>
      <c r="J104" s="33"/>
    </row>
    <row r="105" spans="1:10" ht="105" customHeight="1">
      <c r="A105" s="70"/>
      <c r="B105" s="53">
        <v>85213</v>
      </c>
      <c r="C105" s="48" t="s">
        <v>91</v>
      </c>
      <c r="D105" s="4" t="s">
        <v>97</v>
      </c>
      <c r="E105" s="35">
        <v>11000</v>
      </c>
      <c r="F105" s="37">
        <v>5705</v>
      </c>
      <c r="G105" s="37">
        <v>5705</v>
      </c>
      <c r="H105" s="37">
        <v>9066.09</v>
      </c>
      <c r="I105" s="33">
        <f t="shared" si="7"/>
        <v>100</v>
      </c>
      <c r="J105" s="33">
        <f t="shared" si="8"/>
        <v>62.926796446979893</v>
      </c>
    </row>
    <row r="106" spans="1:10" ht="57" customHeight="1">
      <c r="A106" s="70"/>
      <c r="B106" s="53">
        <v>85214</v>
      </c>
      <c r="C106" s="48" t="s">
        <v>91</v>
      </c>
      <c r="D106" s="4" t="s">
        <v>117</v>
      </c>
      <c r="E106" s="35">
        <v>97000</v>
      </c>
      <c r="F106" s="37">
        <v>54230</v>
      </c>
      <c r="G106" s="37">
        <v>54230</v>
      </c>
      <c r="H106" s="37">
        <v>94850</v>
      </c>
      <c r="I106" s="33">
        <f t="shared" si="7"/>
        <v>100</v>
      </c>
      <c r="J106" s="33">
        <f t="shared" si="8"/>
        <v>57.174486030574592</v>
      </c>
    </row>
    <row r="107" spans="1:10" ht="76.5" customHeight="1">
      <c r="A107" s="47" t="s">
        <v>133</v>
      </c>
      <c r="B107" s="31">
        <v>92116</v>
      </c>
      <c r="C107" s="48" t="s">
        <v>91</v>
      </c>
      <c r="D107" s="4" t="s">
        <v>134</v>
      </c>
      <c r="E107" s="35"/>
      <c r="F107" s="37">
        <v>8002</v>
      </c>
      <c r="G107" s="37">
        <v>8001</v>
      </c>
      <c r="H107" s="37"/>
      <c r="I107" s="33">
        <f t="shared" si="7"/>
        <v>99.987503124218946</v>
      </c>
      <c r="J107" s="33"/>
    </row>
    <row r="108" spans="1:10" ht="75" customHeight="1">
      <c r="A108" s="10" t="s">
        <v>96</v>
      </c>
      <c r="B108" s="11"/>
      <c r="C108" s="11"/>
      <c r="D108" s="12"/>
      <c r="E108" s="33">
        <f>SUM(E109:E113)</f>
        <v>100000</v>
      </c>
      <c r="F108" s="33">
        <f>SUM(F109:F113)</f>
        <v>174046</v>
      </c>
      <c r="G108" s="33">
        <f>SUM(G109:G113)</f>
        <v>165196.96</v>
      </c>
      <c r="H108" s="33">
        <f>SUM(H109:H114)</f>
        <v>142617.43</v>
      </c>
      <c r="I108" s="33">
        <f t="shared" si="7"/>
        <v>94.915688955793286</v>
      </c>
      <c r="J108" s="33">
        <f t="shared" si="8"/>
        <v>115.83223733592732</v>
      </c>
    </row>
    <row r="109" spans="1:10" ht="62.25" customHeight="1">
      <c r="A109" s="2">
        <v>600</v>
      </c>
      <c r="B109" s="31">
        <v>60014</v>
      </c>
      <c r="C109" s="2">
        <v>2320</v>
      </c>
      <c r="D109" s="4" t="s">
        <v>119</v>
      </c>
      <c r="E109" s="35">
        <v>100000</v>
      </c>
      <c r="F109" s="37">
        <v>100000</v>
      </c>
      <c r="G109" s="37">
        <v>100000</v>
      </c>
      <c r="H109" s="37">
        <v>100000</v>
      </c>
      <c r="I109" s="33">
        <f t="shared" si="7"/>
        <v>100</v>
      </c>
      <c r="J109" s="33">
        <f t="shared" si="8"/>
        <v>100</v>
      </c>
    </row>
    <row r="110" spans="1:10" ht="24">
      <c r="A110" s="83">
        <v>754</v>
      </c>
      <c r="B110" s="84">
        <v>75412</v>
      </c>
      <c r="C110" s="2">
        <v>2710</v>
      </c>
      <c r="D110" s="4" t="s">
        <v>145</v>
      </c>
      <c r="E110" s="35"/>
      <c r="F110" s="37"/>
      <c r="G110" s="37"/>
      <c r="H110" s="37">
        <v>32730.43</v>
      </c>
      <c r="I110" s="33"/>
      <c r="J110" s="33">
        <f t="shared" si="8"/>
        <v>0</v>
      </c>
    </row>
    <row r="111" spans="1:10">
      <c r="A111" s="43"/>
      <c r="B111" s="34">
        <v>85219</v>
      </c>
      <c r="C111" s="2">
        <v>2008</v>
      </c>
      <c r="D111" s="16" t="s">
        <v>148</v>
      </c>
      <c r="E111" s="35"/>
      <c r="F111" s="37">
        <v>68000</v>
      </c>
      <c r="G111" s="37">
        <v>59150.96</v>
      </c>
      <c r="H111" s="37"/>
      <c r="I111" s="33">
        <f t="shared" si="7"/>
        <v>86.98670588235295</v>
      </c>
      <c r="J111" s="33"/>
    </row>
    <row r="112" spans="1:10" ht="124.5" customHeight="1">
      <c r="A112" s="38"/>
      <c r="B112" s="38"/>
      <c r="C112" s="2">
        <v>2009</v>
      </c>
      <c r="D112" s="17"/>
      <c r="E112" s="35"/>
      <c r="F112" s="37">
        <v>3600</v>
      </c>
      <c r="G112" s="37">
        <v>3600</v>
      </c>
      <c r="H112" s="37"/>
      <c r="I112" s="33">
        <f t="shared" si="7"/>
        <v>100</v>
      </c>
      <c r="J112" s="33"/>
    </row>
    <row r="113" spans="1:10" ht="133.5" customHeight="1">
      <c r="A113" s="34">
        <v>921</v>
      </c>
      <c r="B113" s="31">
        <v>92109</v>
      </c>
      <c r="C113" s="2">
        <v>2710</v>
      </c>
      <c r="D113" s="4" t="s">
        <v>149</v>
      </c>
      <c r="E113" s="35"/>
      <c r="F113" s="37">
        <v>2446</v>
      </c>
      <c r="G113" s="37">
        <v>2446</v>
      </c>
      <c r="H113" s="37"/>
      <c r="I113" s="33">
        <f t="shared" si="7"/>
        <v>100</v>
      </c>
      <c r="J113" s="33"/>
    </row>
    <row r="114" spans="1:10" ht="108">
      <c r="A114" s="38"/>
      <c r="B114" s="31">
        <v>92109</v>
      </c>
      <c r="C114" s="2">
        <v>2710</v>
      </c>
      <c r="D114" s="4" t="s">
        <v>150</v>
      </c>
      <c r="E114" s="35"/>
      <c r="F114" s="37"/>
      <c r="G114" s="37"/>
      <c r="H114" s="37">
        <v>9887</v>
      </c>
      <c r="I114" s="33"/>
      <c r="J114" s="33">
        <f t="shared" si="8"/>
        <v>0</v>
      </c>
    </row>
    <row r="115" spans="1:10" ht="17.25" customHeight="1">
      <c r="A115" s="13" t="s">
        <v>99</v>
      </c>
      <c r="B115" s="14"/>
      <c r="C115" s="14"/>
      <c r="D115" s="15"/>
      <c r="E115" s="33">
        <f>E5+E29+E32+E39+E48+E80+E84+E96+E108</f>
        <v>9207830</v>
      </c>
      <c r="F115" s="33">
        <f>F5+F29+F32+F39+F48+F80+F84+F96+F108</f>
        <v>10686206.029999999</v>
      </c>
      <c r="G115" s="33">
        <f>G5+G29+G32+G39+G48+G80+G84+G96+G108</f>
        <v>10444394.150000002</v>
      </c>
      <c r="H115" s="33">
        <f>H5+H29+H32+H39+H48+H80+H84+H96+H108</f>
        <v>9451959.2599999998</v>
      </c>
      <c r="I115" s="33">
        <f t="shared" si="7"/>
        <v>97.737158732283987</v>
      </c>
      <c r="J115" s="33">
        <f t="shared" si="8"/>
        <v>110.49977959807671</v>
      </c>
    </row>
    <row r="116" spans="1:10">
      <c r="J116" s="8"/>
    </row>
    <row r="117" spans="1:10">
      <c r="J117" s="8"/>
    </row>
  </sheetData>
  <mergeCells count="67">
    <mergeCell ref="A1:I1"/>
    <mergeCell ref="A8:D8"/>
    <mergeCell ref="B2:B3"/>
    <mergeCell ref="G2:H2"/>
    <mergeCell ref="I2:I3"/>
    <mergeCell ref="A5:D5"/>
    <mergeCell ref="C2:C3"/>
    <mergeCell ref="J2:J3"/>
    <mergeCell ref="A100:A102"/>
    <mergeCell ref="A11:D11"/>
    <mergeCell ref="A14:D14"/>
    <mergeCell ref="A17:D17"/>
    <mergeCell ref="A2:A3"/>
    <mergeCell ref="A12:A13"/>
    <mergeCell ref="A6:A7"/>
    <mergeCell ref="A9:A10"/>
    <mergeCell ref="E2:F2"/>
    <mergeCell ref="A15:A16"/>
    <mergeCell ref="A21:D21"/>
    <mergeCell ref="A18:A20"/>
    <mergeCell ref="D2:D3"/>
    <mergeCell ref="A30:A31"/>
    <mergeCell ref="B30:B31"/>
    <mergeCell ref="A32:D32"/>
    <mergeCell ref="B22:B24"/>
    <mergeCell ref="B25:B27"/>
    <mergeCell ref="A28:D28"/>
    <mergeCell ref="A29:D29"/>
    <mergeCell ref="A22:A27"/>
    <mergeCell ref="A33:A34"/>
    <mergeCell ref="B33:B34"/>
    <mergeCell ref="B59:B60"/>
    <mergeCell ref="A50:A51"/>
    <mergeCell ref="A39:D39"/>
    <mergeCell ref="A44:A45"/>
    <mergeCell ref="A48:D48"/>
    <mergeCell ref="A57:A58"/>
    <mergeCell ref="A53:A54"/>
    <mergeCell ref="A108:D108"/>
    <mergeCell ref="A115:D115"/>
    <mergeCell ref="A84:D84"/>
    <mergeCell ref="D94:D95"/>
    <mergeCell ref="A85:A86"/>
    <mergeCell ref="A96:D96"/>
    <mergeCell ref="A113:A114"/>
    <mergeCell ref="A103:A106"/>
    <mergeCell ref="B103:B104"/>
    <mergeCell ref="A94:A95"/>
    <mergeCell ref="B94:B95"/>
    <mergeCell ref="B111:B112"/>
    <mergeCell ref="D111:D112"/>
    <mergeCell ref="A74:A76"/>
    <mergeCell ref="A111:A112"/>
    <mergeCell ref="A89:A92"/>
    <mergeCell ref="A35:A36"/>
    <mergeCell ref="B35:B36"/>
    <mergeCell ref="A40:A41"/>
    <mergeCell ref="A55:A56"/>
    <mergeCell ref="A87:A88"/>
    <mergeCell ref="A77:A78"/>
    <mergeCell ref="A80:D80"/>
    <mergeCell ref="A81:A83"/>
    <mergeCell ref="A70:A71"/>
    <mergeCell ref="A59:A61"/>
    <mergeCell ref="A63:D63"/>
    <mergeCell ref="A49:D49"/>
    <mergeCell ref="A69:D69"/>
  </mergeCells>
  <conditionalFormatting sqref="I5:J115">
    <cfRule type="cellIs" dxfId="1" priority="1" stopIfTrue="1" operator="equal">
      <formula>$J$50</formula>
    </cfRule>
    <cfRule type="cellIs" dxfId="0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&amp;RZałącznik nr 1 str. 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Arkusz1</vt:lpstr>
      <vt:lpstr>Arkusz2</vt:lpstr>
      <vt:lpstr>Arkusz3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biuro</dc:creator>
  <cp:lastModifiedBy>xxx</cp:lastModifiedBy>
  <cp:lastPrinted>2010-04-06T10:32:03Z</cp:lastPrinted>
  <dcterms:created xsi:type="dcterms:W3CDTF">2009-03-15T11:41:45Z</dcterms:created>
  <dcterms:modified xsi:type="dcterms:W3CDTF">2010-05-10T10:56:48Z</dcterms:modified>
</cp:coreProperties>
</file>