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80" windowHeight="8580"/>
  </bookViews>
  <sheets>
    <sheet name="zał.3" sheetId="4" r:id="rId1"/>
    <sheet name="zał.3 (2)" sheetId="5" r:id="rId2"/>
    <sheet name="inw." sheetId="1" r:id="rId3"/>
    <sheet name="Arkusz2" sheetId="2" r:id="rId4"/>
    <sheet name="Arkusz3" sheetId="3" r:id="rId5"/>
  </sheets>
  <calcPr calcId="125725"/>
</workbook>
</file>

<file path=xl/calcChain.xml><?xml version="1.0" encoding="utf-8"?>
<calcChain xmlns="http://schemas.openxmlformats.org/spreadsheetml/2006/main">
  <c r="K27" i="4"/>
  <c r="J27"/>
  <c r="I18"/>
  <c r="I19"/>
  <c r="I20"/>
  <c r="I8"/>
  <c r="I15"/>
  <c r="I9"/>
  <c r="I23"/>
  <c r="I24"/>
  <c r="I25"/>
  <c r="I22"/>
  <c r="J26"/>
  <c r="H27"/>
  <c r="L27"/>
  <c r="M27"/>
  <c r="I21"/>
  <c r="N27" i="5"/>
  <c r="L27"/>
  <c r="K27"/>
  <c r="H27"/>
  <c r="F27"/>
  <c r="I26"/>
  <c r="J11"/>
  <c r="J9"/>
  <c r="M26" i="1"/>
  <c r="L26"/>
  <c r="I11"/>
  <c r="H26"/>
  <c r="J26"/>
  <c r="K26"/>
  <c r="F26"/>
  <c r="I21"/>
  <c r="I10"/>
  <c r="I17"/>
  <c r="I26" s="1"/>
  <c r="F27" i="4"/>
  <c r="I27" l="1"/>
  <c r="I26"/>
</calcChain>
</file>

<file path=xl/sharedStrings.xml><?xml version="1.0" encoding="utf-8"?>
<sst xmlns="http://schemas.openxmlformats.org/spreadsheetml/2006/main" count="149" uniqueCount="71">
  <si>
    <t>Lp.</t>
  </si>
  <si>
    <t>Dział</t>
  </si>
  <si>
    <t>Rozdz.</t>
  </si>
  <si>
    <t>Planowane wydatki</t>
  </si>
  <si>
    <t>z tego źródła finansowania</t>
  </si>
  <si>
    <t>dochody własne jst</t>
  </si>
  <si>
    <t>kredyty
i pożyczki</t>
  </si>
  <si>
    <t>Ogółem</t>
  </si>
  <si>
    <t>Nazwa zadania inwestycyjnego/zakupów inwestycyjnych</t>
  </si>
  <si>
    <t xml:space="preserve"> </t>
  </si>
  <si>
    <t>§</t>
  </si>
  <si>
    <t>dotacje celowe</t>
  </si>
  <si>
    <t>2009 r.</t>
  </si>
  <si>
    <t>2008/2009 r.</t>
  </si>
  <si>
    <t>Nakłady inwestycyjne poniesione do końca 2008 r.</t>
  </si>
  <si>
    <r>
      <t xml:space="preserve">rok budżetowy 2009 </t>
    </r>
    <r>
      <rPr>
        <b/>
        <sz val="10"/>
        <rFont val="Arial CE"/>
        <charset val="238"/>
      </rPr>
      <t>(10+11+12+13+14)</t>
    </r>
  </si>
  <si>
    <t>zakup samochodu dostawczego</t>
  </si>
  <si>
    <t>Wartość kosztorysowa/ zakupu</t>
  </si>
  <si>
    <t>010</t>
  </si>
  <si>
    <t>01010</t>
  </si>
  <si>
    <t>rozpoczęcie/     zakończenie</t>
  </si>
  <si>
    <t>budowa boiska sportowego wielofunkcyjnego Orlik-2012                           w Janowicach Wielkich</t>
  </si>
  <si>
    <t>dokumentacja na modernizację klubu w Trzcińsku</t>
  </si>
  <si>
    <t>dokumentacja na budowę klubu w Komarnie</t>
  </si>
  <si>
    <t>dokumentacja na budowę ulicy Kochanowskiego, Reja w Janowicach Wielkich</t>
  </si>
  <si>
    <t>obieraczka do warzyw</t>
  </si>
  <si>
    <t>dokumentacja na sieci  wodno-kanalizacyjnej  w Komarnie</t>
  </si>
  <si>
    <t>budowa dodatkowych punktów świetlnych na terenie gminy</t>
  </si>
  <si>
    <t>przebudowa ulicy Kopernika w Janowicach Wielkich</t>
  </si>
  <si>
    <t>przebudowa ulicy Matejki                                   w Janowicach Wielkich na działkach nr 688, 689,665 i 682/1 obręb Janowice Wielkie</t>
  </si>
  <si>
    <t>budowa ulicy Robotniczej położonej na działkach nr 333/12 i nr 333/23 w Janowicach Wielkich -r.podst.</t>
  </si>
  <si>
    <t>nadzór inwestorski</t>
  </si>
  <si>
    <t>roboty dodatkowe</t>
  </si>
  <si>
    <t>05.03. 2009 r. /30.04.2009 r.</t>
  </si>
  <si>
    <t>Wykaz zadań inwestycyjnych  i remontowych planowanych do realizacji w 2009 roku</t>
  </si>
  <si>
    <t>środki niewygasa-jące</t>
  </si>
  <si>
    <t xml:space="preserve">  2008/2009 r.</t>
  </si>
  <si>
    <t>roboty wstępne wykonane przez inwestora systemem gospodarczym</t>
  </si>
  <si>
    <t>Wykaz zadań inwestycyjnych   planowanych do realizacji w 2009 roku</t>
  </si>
  <si>
    <t>Załącznik nr                                                           do uchwały nr    Rady Gminy  Janowice Wielkie        z dn. 2009 r.</t>
  </si>
  <si>
    <t>Razem</t>
  </si>
  <si>
    <t>2008 / 2009 r.</t>
  </si>
  <si>
    <t>razem</t>
  </si>
  <si>
    <t>Nazwa zadania inwestycyjnego/za-kupów inwestycyjnych</t>
  </si>
  <si>
    <t>rozpocz./     zakoń.</t>
  </si>
  <si>
    <t>przebudowa ul. Matejki   w Janowicach Wlk. na działkach nr 688, 689,665 i 682/1 obręb Janowice Wielkie</t>
  </si>
  <si>
    <t>184 000,00 *</t>
  </si>
  <si>
    <t>* korekta dotacji celowej do wysokości 50 % rzeczywistej wartości robót budowalno - montażowych ( 126 383,17 zł) nastąpi po rozliczeniu tego zadania.</t>
  </si>
  <si>
    <t>05.03. 2009 r. /30.04.         2009 r.</t>
  </si>
  <si>
    <t>Nakłady inwestycyjne przewidziane do poniesienia w 2009 r. wg zawartych umów z wykonawcą robót</t>
  </si>
  <si>
    <t>rok budżetowy 2009 (11+12+13+14)</t>
  </si>
  <si>
    <t>budowa ulicy Robotniczej położonej na działk. nr 333/12 i nr 333/23 w Janowicach Wlk.</t>
  </si>
  <si>
    <t>dokumentacja na budowę ul. Kochanowskiego, Reja w Janowicach Wlk.</t>
  </si>
  <si>
    <t xml:space="preserve">  2008 /2009 r.</t>
  </si>
  <si>
    <t>środki niewyga-sające</t>
  </si>
  <si>
    <t>Załącznik nr 3                                                                                         do uchwały nr ………..   Rady Gminy  Janowice Wielkie                                  z dn.  …………………...   r.</t>
  </si>
  <si>
    <t>budowa boiska sportowego wielofunkcyjnego Orlik-2012  w Janowicach Wlk.</t>
  </si>
  <si>
    <t>środki niewyga-sające Urzędu Marszałkow-skiegowe Wrocławiu</t>
  </si>
  <si>
    <t>opłata przyłączeniowa do sieci energetycznej</t>
  </si>
  <si>
    <t>dokumentacja na budowę ul. Pionierską, Demokratów, Kochanowskiego, Reja w Janowicach Wlk.</t>
  </si>
  <si>
    <t>aktualizacja kosztorysów inwestorskich na budowę kanalizacji w Komarnie i Radomierzu</t>
  </si>
  <si>
    <t>Nakłady inwestycyjne  poniesione w 2009 r. /wg zawartych umów z wykonawcą robót</t>
  </si>
  <si>
    <t>Zrealizowane wydatki</t>
  </si>
  <si>
    <t>przebudowa wieży do potrzeb wieży widokowej i dobudowa budynku informacji turystycznej wraz z infrastrukturą techniczną w Radomierzu w ramach współnego projektu pt.: "ZOBACZYĆ KRAJOBRAZ DOTKNĄĆ PRZESZŁOŚĆ" - wykorzystanie potencjału kultury i dziedzictwa przeszłości na terenie Subregionu Karkonosze i Góry Izerskie</t>
  </si>
  <si>
    <t>Załącznik nr 5.3 Wydatki majątkowe - Wykaz zadań inwestycyjnych planowanych do realizacji w 2009 roku</t>
  </si>
  <si>
    <t>dokumentacja na sieci  wodociągowej w Komarnie</t>
  </si>
  <si>
    <t>budowa boiska sportowego wielofunkcyjnego Orlik-2012  w Janowicach Wielkich</t>
  </si>
  <si>
    <t>budowa klubu w Komarnie</t>
  </si>
  <si>
    <t>2009-2010</t>
  </si>
  <si>
    <t>modernizacja oświetlenia dróg</t>
  </si>
  <si>
    <t>2009 - 2010  r.</t>
  </si>
</sst>
</file>

<file path=xl/styles.xml><?xml version="1.0" encoding="utf-8"?>
<styleSheet xmlns="http://schemas.openxmlformats.org/spreadsheetml/2006/main">
  <fonts count="18">
    <font>
      <sz val="10"/>
      <name val="Arial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6"/>
      <name val="Arial CE"/>
      <family val="2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Arial CE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0" fontId="8" fillId="0" borderId="0" xfId="0" applyFont="1"/>
    <xf numFmtId="4" fontId="6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4" fontId="0" fillId="0" borderId="0" xfId="0" applyNumberFormat="1"/>
    <xf numFmtId="3" fontId="9" fillId="0" borderId="4" xfId="0" applyNumberFormat="1" applyFont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4" fontId="7" fillId="0" borderId="0" xfId="0" applyNumberFormat="1" applyFont="1"/>
    <xf numFmtId="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wrapText="1"/>
    </xf>
    <xf numFmtId="4" fontId="9" fillId="0" borderId="0" xfId="0" applyNumberFormat="1" applyFont="1"/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3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right" vertical="center"/>
    </xf>
    <xf numFmtId="4" fontId="16" fillId="0" borderId="4" xfId="0" applyNumberFormat="1" applyFont="1" applyBorder="1" applyAlignment="1">
      <alignment vertical="center"/>
    </xf>
    <xf numFmtId="4" fontId="16" fillId="0" borderId="4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4" fontId="16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3" fontId="16" fillId="0" borderId="1" xfId="0" applyNumberFormat="1" applyFont="1" applyBorder="1" applyAlignment="1">
      <alignment vertical="center"/>
    </xf>
    <xf numFmtId="4" fontId="17" fillId="0" borderId="1" xfId="0" applyNumberFormat="1" applyFont="1" applyBorder="1" applyAlignment="1">
      <alignment vertical="center"/>
    </xf>
    <xf numFmtId="4" fontId="17" fillId="0" borderId="1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right" vertical="center"/>
    </xf>
    <xf numFmtId="4" fontId="16" fillId="0" borderId="3" xfId="0" applyNumberFormat="1" applyFont="1" applyBorder="1" applyAlignment="1">
      <alignment horizontal="right" vertical="center"/>
    </xf>
    <xf numFmtId="4" fontId="16" fillId="0" borderId="4" xfId="0" applyNumberFormat="1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0" fontId="0" fillId="0" borderId="4" xfId="0" applyBorder="1"/>
    <xf numFmtId="3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0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view="pageLayout" topLeftCell="B12" workbookViewId="0">
      <selection activeCell="A27" sqref="A27:E27"/>
    </sheetView>
  </sheetViews>
  <sheetFormatPr defaultRowHeight="12.75"/>
  <cols>
    <col min="1" max="1" width="3.7109375" customWidth="1"/>
    <col min="2" max="2" width="5.140625" customWidth="1"/>
    <col min="3" max="3" width="8.42578125" customWidth="1"/>
    <col min="4" max="4" width="6.7109375" customWidth="1"/>
    <col min="5" max="5" width="55.7109375" customWidth="1"/>
    <col min="6" max="6" width="15.5703125" customWidth="1"/>
    <col min="7" max="7" width="10.42578125" customWidth="1"/>
    <col min="8" max="8" width="11.5703125" customWidth="1"/>
    <col min="9" max="9" width="15.28515625" customWidth="1"/>
    <col min="10" max="11" width="15" customWidth="1"/>
    <col min="12" max="12" width="12.85546875" customWidth="1"/>
    <col min="13" max="13" width="13.42578125" customWidth="1"/>
  </cols>
  <sheetData>
    <row r="1" spans="1:13" ht="18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2.75" customHeight="1">
      <c r="A2" s="92" t="s">
        <v>0</v>
      </c>
      <c r="B2" s="92" t="s">
        <v>1</v>
      </c>
      <c r="C2" s="92" t="s">
        <v>2</v>
      </c>
      <c r="D2" s="92" t="s">
        <v>10</v>
      </c>
      <c r="E2" s="93" t="s">
        <v>8</v>
      </c>
      <c r="F2" s="93" t="s">
        <v>17</v>
      </c>
      <c r="G2" s="83" t="s">
        <v>44</v>
      </c>
      <c r="H2" s="86" t="s">
        <v>14</v>
      </c>
      <c r="I2" s="93" t="s">
        <v>62</v>
      </c>
      <c r="J2" s="93"/>
      <c r="K2" s="93"/>
      <c r="L2" s="93"/>
      <c r="M2" s="93"/>
    </row>
    <row r="3" spans="1:13" ht="15">
      <c r="A3" s="92"/>
      <c r="B3" s="92"/>
      <c r="C3" s="92"/>
      <c r="D3" s="92"/>
      <c r="E3" s="93"/>
      <c r="F3" s="93"/>
      <c r="G3" s="84"/>
      <c r="H3" s="87"/>
      <c r="I3" s="94" t="s">
        <v>61</v>
      </c>
      <c r="J3" s="93" t="s">
        <v>4</v>
      </c>
      <c r="K3" s="93"/>
      <c r="L3" s="93"/>
      <c r="M3" s="93"/>
    </row>
    <row r="4" spans="1:13" ht="12.75" customHeight="1">
      <c r="A4" s="92"/>
      <c r="B4" s="92"/>
      <c r="C4" s="92"/>
      <c r="D4" s="92"/>
      <c r="E4" s="93"/>
      <c r="F4" s="93"/>
      <c r="G4" s="84"/>
      <c r="H4" s="87"/>
      <c r="I4" s="94"/>
      <c r="J4" s="93" t="s">
        <v>5</v>
      </c>
      <c r="K4" s="93" t="s">
        <v>6</v>
      </c>
      <c r="L4" s="93" t="s">
        <v>11</v>
      </c>
      <c r="M4" s="94" t="s">
        <v>57</v>
      </c>
    </row>
    <row r="5" spans="1:13" ht="27" customHeight="1">
      <c r="A5" s="92"/>
      <c r="B5" s="92"/>
      <c r="C5" s="92"/>
      <c r="D5" s="92"/>
      <c r="E5" s="93"/>
      <c r="F5" s="93"/>
      <c r="G5" s="84"/>
      <c r="H5" s="87"/>
      <c r="I5" s="94"/>
      <c r="J5" s="93"/>
      <c r="K5" s="93"/>
      <c r="L5" s="93"/>
      <c r="M5" s="94"/>
    </row>
    <row r="6" spans="1:13" ht="33.75" customHeight="1">
      <c r="A6" s="92"/>
      <c r="B6" s="92"/>
      <c r="C6" s="92"/>
      <c r="D6" s="92"/>
      <c r="E6" s="93"/>
      <c r="F6" s="93"/>
      <c r="G6" s="85"/>
      <c r="H6" s="88"/>
      <c r="I6" s="94"/>
      <c r="J6" s="93"/>
      <c r="K6" s="93"/>
      <c r="L6" s="93"/>
      <c r="M6" s="94"/>
    </row>
    <row r="7" spans="1:13" ht="14.25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10</v>
      </c>
      <c r="J7" s="47">
        <v>11</v>
      </c>
      <c r="K7" s="47">
        <v>12</v>
      </c>
      <c r="L7" s="47">
        <v>13</v>
      </c>
      <c r="M7" s="47">
        <v>14</v>
      </c>
    </row>
    <row r="8" spans="1:13" ht="17.25" customHeight="1">
      <c r="A8" s="50">
        <v>1</v>
      </c>
      <c r="B8" s="51" t="s">
        <v>18</v>
      </c>
      <c r="C8" s="51" t="s">
        <v>19</v>
      </c>
      <c r="D8" s="52">
        <v>6050</v>
      </c>
      <c r="E8" s="48" t="s">
        <v>65</v>
      </c>
      <c r="F8" s="54">
        <v>161821.76000000001</v>
      </c>
      <c r="G8" s="55" t="s">
        <v>12</v>
      </c>
      <c r="H8" s="56"/>
      <c r="I8" s="57">
        <f>J8</f>
        <v>161821.76000000001</v>
      </c>
      <c r="J8" s="54">
        <v>161821.76000000001</v>
      </c>
      <c r="K8" s="57"/>
      <c r="L8" s="53"/>
      <c r="M8" s="53"/>
    </row>
    <row r="9" spans="1:13" ht="18.75" customHeight="1">
      <c r="A9" s="58">
        <v>2</v>
      </c>
      <c r="B9" s="101">
        <v>600</v>
      </c>
      <c r="C9" s="59">
        <v>60016</v>
      </c>
      <c r="D9" s="60">
        <v>6050</v>
      </c>
      <c r="E9" s="76" t="s">
        <v>28</v>
      </c>
      <c r="F9" s="61">
        <v>705701.9</v>
      </c>
      <c r="G9" s="49" t="s">
        <v>41</v>
      </c>
      <c r="H9" s="62">
        <v>11500</v>
      </c>
      <c r="I9" s="57">
        <f>J9+K9+L9+M9</f>
        <v>694201.9</v>
      </c>
      <c r="J9" s="63"/>
      <c r="K9" s="62">
        <v>694201.9</v>
      </c>
      <c r="L9" s="53"/>
      <c r="M9" s="53"/>
    </row>
    <row r="10" spans="1:13" ht="31.5" customHeight="1">
      <c r="A10" s="101">
        <v>3</v>
      </c>
      <c r="B10" s="102"/>
      <c r="C10" s="101">
        <v>60016</v>
      </c>
      <c r="D10" s="104">
        <v>6050</v>
      </c>
      <c r="E10" s="77" t="s">
        <v>51</v>
      </c>
      <c r="F10" s="98">
        <v>612449.68000000005</v>
      </c>
      <c r="G10" s="114" t="s">
        <v>12</v>
      </c>
      <c r="H10" s="98"/>
      <c r="I10" s="54">
        <v>417349.68</v>
      </c>
      <c r="J10" s="98"/>
      <c r="K10" s="111">
        <v>612449.68000000005</v>
      </c>
      <c r="L10" s="89"/>
      <c r="M10" s="89"/>
    </row>
    <row r="11" spans="1:13" ht="13.5" customHeight="1">
      <c r="A11" s="102"/>
      <c r="B11" s="102"/>
      <c r="C11" s="102"/>
      <c r="D11" s="105"/>
      <c r="E11" s="78" t="s">
        <v>31</v>
      </c>
      <c r="F11" s="99"/>
      <c r="G11" s="115"/>
      <c r="H11" s="99"/>
      <c r="I11" s="54">
        <v>6000</v>
      </c>
      <c r="J11" s="99"/>
      <c r="K11" s="112"/>
      <c r="L11" s="90"/>
      <c r="M11" s="90"/>
    </row>
    <row r="12" spans="1:13" ht="15" customHeight="1">
      <c r="A12" s="103"/>
      <c r="B12" s="102"/>
      <c r="C12" s="103"/>
      <c r="D12" s="106"/>
      <c r="E12" s="76" t="s">
        <v>32</v>
      </c>
      <c r="F12" s="100"/>
      <c r="G12" s="116"/>
      <c r="H12" s="100"/>
      <c r="I12" s="54">
        <v>189100</v>
      </c>
      <c r="J12" s="100"/>
      <c r="K12" s="113"/>
      <c r="L12" s="91"/>
      <c r="M12" s="91"/>
    </row>
    <row r="13" spans="1:13" ht="33" customHeight="1">
      <c r="A13" s="110">
        <v>4</v>
      </c>
      <c r="B13" s="102"/>
      <c r="C13" s="110">
        <v>60016</v>
      </c>
      <c r="D13" s="121">
        <v>6050</v>
      </c>
      <c r="E13" s="48" t="s">
        <v>45</v>
      </c>
      <c r="F13" s="119">
        <v>256266.33</v>
      </c>
      <c r="G13" s="118" t="s">
        <v>48</v>
      </c>
      <c r="H13" s="120">
        <v>3500</v>
      </c>
      <c r="I13" s="54">
        <v>249766.33</v>
      </c>
      <c r="J13" s="119">
        <v>126383.33</v>
      </c>
      <c r="K13" s="119"/>
      <c r="L13" s="120">
        <v>126383</v>
      </c>
      <c r="M13" s="118"/>
    </row>
    <row r="14" spans="1:13" ht="15" customHeight="1">
      <c r="A14" s="110"/>
      <c r="B14" s="102"/>
      <c r="C14" s="110"/>
      <c r="D14" s="121"/>
      <c r="E14" s="48" t="s">
        <v>31</v>
      </c>
      <c r="F14" s="119"/>
      <c r="G14" s="118"/>
      <c r="H14" s="120"/>
      <c r="I14" s="54">
        <v>3000</v>
      </c>
      <c r="J14" s="119"/>
      <c r="K14" s="119"/>
      <c r="L14" s="120"/>
      <c r="M14" s="118"/>
    </row>
    <row r="15" spans="1:13" ht="30.75" customHeight="1">
      <c r="A15" s="50">
        <v>5</v>
      </c>
      <c r="B15" s="103"/>
      <c r="C15" s="50">
        <v>60016</v>
      </c>
      <c r="D15" s="52">
        <v>6050</v>
      </c>
      <c r="E15" s="48" t="s">
        <v>59</v>
      </c>
      <c r="F15" s="57">
        <v>25179</v>
      </c>
      <c r="G15" s="79" t="s">
        <v>70</v>
      </c>
      <c r="H15" s="68"/>
      <c r="I15" s="57">
        <f>J15</f>
        <v>15180</v>
      </c>
      <c r="J15" s="57">
        <v>15180</v>
      </c>
      <c r="K15" s="57"/>
      <c r="L15" s="68"/>
      <c r="M15" s="67"/>
    </row>
    <row r="16" spans="1:13" ht="16.5" customHeight="1">
      <c r="A16" s="50">
        <v>6</v>
      </c>
      <c r="B16" s="69">
        <v>700</v>
      </c>
      <c r="C16" s="69">
        <v>70095</v>
      </c>
      <c r="D16" s="52">
        <v>6060</v>
      </c>
      <c r="E16" s="48" t="s">
        <v>16</v>
      </c>
      <c r="F16" s="54">
        <v>60886</v>
      </c>
      <c r="G16" s="55" t="s">
        <v>12</v>
      </c>
      <c r="H16" s="54"/>
      <c r="I16" s="57">
        <v>60886</v>
      </c>
      <c r="J16" s="54">
        <v>60886</v>
      </c>
      <c r="K16" s="70"/>
      <c r="L16" s="71"/>
      <c r="M16" s="71"/>
    </row>
    <row r="17" spans="1:13" ht="15" customHeight="1">
      <c r="A17" s="50">
        <v>7</v>
      </c>
      <c r="B17" s="69">
        <v>801</v>
      </c>
      <c r="C17" s="69">
        <v>80148</v>
      </c>
      <c r="D17" s="52">
        <v>6060</v>
      </c>
      <c r="E17" s="48" t="s">
        <v>25</v>
      </c>
      <c r="F17" s="54">
        <v>5373</v>
      </c>
      <c r="G17" s="55" t="s">
        <v>12</v>
      </c>
      <c r="H17" s="54"/>
      <c r="I17" s="57">
        <v>5373</v>
      </c>
      <c r="J17" s="54">
        <v>5373</v>
      </c>
      <c r="K17" s="57"/>
      <c r="L17" s="53"/>
      <c r="M17" s="71"/>
    </row>
    <row r="18" spans="1:13" ht="29.25" customHeight="1">
      <c r="A18" s="50">
        <v>8</v>
      </c>
      <c r="B18" s="69">
        <v>900</v>
      </c>
      <c r="C18" s="69">
        <v>90001</v>
      </c>
      <c r="D18" s="52">
        <v>6050</v>
      </c>
      <c r="E18" s="48" t="s">
        <v>60</v>
      </c>
      <c r="F18" s="54">
        <v>6660.8</v>
      </c>
      <c r="G18" s="55" t="s">
        <v>12</v>
      </c>
      <c r="H18" s="54"/>
      <c r="I18" s="57">
        <f>J18</f>
        <v>6660.8</v>
      </c>
      <c r="J18" s="54">
        <v>6660.8</v>
      </c>
      <c r="K18" s="57"/>
      <c r="L18" s="53"/>
      <c r="M18" s="71"/>
    </row>
    <row r="19" spans="1:13" ht="29.25" customHeight="1">
      <c r="A19" s="64">
        <v>9</v>
      </c>
      <c r="B19" s="80">
        <v>900</v>
      </c>
      <c r="C19" s="69">
        <v>90015</v>
      </c>
      <c r="D19" s="65">
        <v>6050</v>
      </c>
      <c r="E19" s="48" t="s">
        <v>69</v>
      </c>
      <c r="F19" s="54">
        <v>10818.56</v>
      </c>
      <c r="G19" s="81" t="s">
        <v>68</v>
      </c>
      <c r="H19" s="54"/>
      <c r="I19" s="66">
        <f>J19</f>
        <v>818.56</v>
      </c>
      <c r="J19" s="54">
        <v>818.56</v>
      </c>
      <c r="K19" s="66"/>
      <c r="L19" s="53"/>
      <c r="M19" s="71"/>
    </row>
    <row r="20" spans="1:13" ht="29.25" customHeight="1">
      <c r="A20" s="64">
        <v>10</v>
      </c>
      <c r="B20" s="101">
        <v>921</v>
      </c>
      <c r="C20" s="69">
        <v>92109</v>
      </c>
      <c r="D20" s="65">
        <v>6050</v>
      </c>
      <c r="E20" s="48" t="s">
        <v>67</v>
      </c>
      <c r="F20" s="54">
        <v>20854</v>
      </c>
      <c r="G20" s="81" t="s">
        <v>68</v>
      </c>
      <c r="H20" s="54"/>
      <c r="I20" s="66">
        <f>J20</f>
        <v>854</v>
      </c>
      <c r="J20" s="54">
        <v>854</v>
      </c>
      <c r="K20" s="66"/>
      <c r="L20" s="53"/>
      <c r="M20" s="71"/>
    </row>
    <row r="21" spans="1:13" ht="93.75" customHeight="1">
      <c r="A21" s="50">
        <v>11</v>
      </c>
      <c r="B21" s="117"/>
      <c r="C21" s="69">
        <v>92120</v>
      </c>
      <c r="D21" s="52">
        <v>6050</v>
      </c>
      <c r="E21" s="12" t="s">
        <v>63</v>
      </c>
      <c r="F21" s="54">
        <v>1949381.2</v>
      </c>
      <c r="G21" s="55" t="s">
        <v>12</v>
      </c>
      <c r="H21" s="54"/>
      <c r="I21" s="57">
        <f>J21+K21+L21+M21</f>
        <v>35410</v>
      </c>
      <c r="J21" s="54">
        <v>35410</v>
      </c>
      <c r="K21" s="57"/>
      <c r="L21" s="53"/>
      <c r="M21" s="71"/>
    </row>
    <row r="22" spans="1:13" ht="30.75" customHeight="1">
      <c r="A22" s="101">
        <v>12</v>
      </c>
      <c r="B22" s="101">
        <v>926</v>
      </c>
      <c r="C22" s="101">
        <v>92601</v>
      </c>
      <c r="D22" s="104">
        <v>6050</v>
      </c>
      <c r="E22" s="48" t="s">
        <v>66</v>
      </c>
      <c r="F22" s="98">
        <v>1047291.4</v>
      </c>
      <c r="G22" s="107" t="s">
        <v>53</v>
      </c>
      <c r="H22" s="98">
        <v>13467.4</v>
      </c>
      <c r="I22" s="54">
        <f>SUM(J22:M22)</f>
        <v>1005443.1</v>
      </c>
      <c r="J22" s="54"/>
      <c r="K22" s="57">
        <v>339443.1</v>
      </c>
      <c r="L22" s="72">
        <v>333000</v>
      </c>
      <c r="M22" s="72">
        <v>333000</v>
      </c>
    </row>
    <row r="23" spans="1:13" ht="17.25" customHeight="1">
      <c r="A23" s="102"/>
      <c r="B23" s="102"/>
      <c r="C23" s="102"/>
      <c r="D23" s="105"/>
      <c r="E23" s="48" t="s">
        <v>31</v>
      </c>
      <c r="F23" s="99"/>
      <c r="G23" s="108"/>
      <c r="H23" s="99"/>
      <c r="I23" s="54">
        <f t="shared" ref="I23:I25" si="0">SUM(J23:M23)</f>
        <v>16000</v>
      </c>
      <c r="J23" s="73"/>
      <c r="K23" s="57">
        <v>16000</v>
      </c>
      <c r="L23" s="53"/>
      <c r="M23" s="71"/>
    </row>
    <row r="24" spans="1:13" ht="32.25" customHeight="1">
      <c r="A24" s="102"/>
      <c r="B24" s="102"/>
      <c r="C24" s="102"/>
      <c r="D24" s="105"/>
      <c r="E24" s="48" t="s">
        <v>37</v>
      </c>
      <c r="F24" s="99"/>
      <c r="G24" s="108"/>
      <c r="H24" s="99"/>
      <c r="I24" s="54">
        <f t="shared" si="0"/>
        <v>5850</v>
      </c>
      <c r="J24" s="54">
        <v>5850</v>
      </c>
      <c r="K24" s="57"/>
      <c r="L24" s="53"/>
      <c r="M24" s="71"/>
    </row>
    <row r="25" spans="1:13" ht="19.5" customHeight="1">
      <c r="A25" s="102"/>
      <c r="B25" s="102"/>
      <c r="C25" s="102"/>
      <c r="D25" s="105"/>
      <c r="E25" s="48" t="s">
        <v>58</v>
      </c>
      <c r="F25" s="99"/>
      <c r="G25" s="108"/>
      <c r="H25" s="99"/>
      <c r="I25" s="54">
        <f t="shared" si="0"/>
        <v>6530.9</v>
      </c>
      <c r="J25" s="54">
        <v>6530.9</v>
      </c>
      <c r="K25" s="57"/>
      <c r="L25" s="53"/>
      <c r="M25" s="71"/>
    </row>
    <row r="26" spans="1:13" ht="15.75" customHeight="1">
      <c r="A26" s="103"/>
      <c r="B26" s="103"/>
      <c r="C26" s="103"/>
      <c r="D26" s="106"/>
      <c r="E26" s="53" t="s">
        <v>42</v>
      </c>
      <c r="F26" s="100"/>
      <c r="G26" s="109"/>
      <c r="H26" s="100"/>
      <c r="I26" s="54">
        <f>SUM(I22:I25)</f>
        <v>1033824</v>
      </c>
      <c r="J26" s="54">
        <f>SUM(J22:J25)</f>
        <v>12380.9</v>
      </c>
      <c r="K26" s="57"/>
      <c r="L26" s="53"/>
      <c r="M26" s="71"/>
    </row>
    <row r="27" spans="1:13" ht="21" customHeight="1">
      <c r="A27" s="95" t="s">
        <v>40</v>
      </c>
      <c r="B27" s="96"/>
      <c r="C27" s="96"/>
      <c r="D27" s="96"/>
      <c r="E27" s="97"/>
      <c r="F27" s="74">
        <f>SUM(F8:F22)</f>
        <v>4862683.6300000008</v>
      </c>
      <c r="G27" s="74"/>
      <c r="H27" s="75">
        <f>SUM(H8:H26)</f>
        <v>28467.4</v>
      </c>
      <c r="I27" s="75">
        <f>I8+I9+I10+I11+I12+I13+I14+I15+I16+I17+I18+I19+I20+I21+I22+I23+I24+I25</f>
        <v>2880246.0300000003</v>
      </c>
      <c r="J27" s="75">
        <f>J8+J9+J10+J13+J15+J16+J17+J18+J19+J20+J21+J26</f>
        <v>425768.35000000003</v>
      </c>
      <c r="K27" s="75">
        <f>K8+K9+K10+K13+K15+K16+K17+K18+K21+K22+K23</f>
        <v>1662094.6800000002</v>
      </c>
      <c r="L27" s="75">
        <f>L8+L9+L10+L13+L15+L16+L17+L18+L21+L22</f>
        <v>459383</v>
      </c>
      <c r="M27" s="75">
        <f>M8+M9+M10+M13+M15+M16+M17+M18+M21+M22</f>
        <v>333000</v>
      </c>
    </row>
    <row r="28" spans="1:13" ht="14.25">
      <c r="A28" s="44"/>
      <c r="B28" s="44"/>
      <c r="C28" s="44"/>
      <c r="D28" s="44"/>
      <c r="E28" s="45"/>
      <c r="F28" s="44"/>
      <c r="G28" s="44"/>
      <c r="H28" s="44"/>
      <c r="I28" s="44"/>
      <c r="J28" s="46"/>
      <c r="K28" s="46"/>
      <c r="L28" s="44"/>
      <c r="M28" s="46"/>
    </row>
    <row r="29" spans="1:13">
      <c r="E29" s="35"/>
      <c r="F29" s="32"/>
      <c r="I29" s="28"/>
      <c r="J29" s="36"/>
      <c r="K29" s="32"/>
    </row>
    <row r="30" spans="1:13">
      <c r="E30" s="35"/>
      <c r="F30" s="32"/>
      <c r="I30" s="28"/>
      <c r="J30" s="36"/>
      <c r="K30" s="32"/>
    </row>
    <row r="31" spans="1:13">
      <c r="F31" s="32"/>
      <c r="K31" s="32"/>
    </row>
    <row r="32" spans="1:13">
      <c r="K32" s="32"/>
    </row>
    <row r="33" spans="11:11">
      <c r="K33" s="32"/>
    </row>
    <row r="34" spans="11:11">
      <c r="K34" s="32"/>
    </row>
  </sheetData>
  <mergeCells count="46">
    <mergeCell ref="G10:G12"/>
    <mergeCell ref="B20:B21"/>
    <mergeCell ref="B9:B15"/>
    <mergeCell ref="M4:M6"/>
    <mergeCell ref="J10:J12"/>
    <mergeCell ref="C10:C12"/>
    <mergeCell ref="G13:G14"/>
    <mergeCell ref="K13:K14"/>
    <mergeCell ref="L13:L14"/>
    <mergeCell ref="H13:H14"/>
    <mergeCell ref="J13:J14"/>
    <mergeCell ref="D13:D14"/>
    <mergeCell ref="F13:F14"/>
    <mergeCell ref="M13:M14"/>
    <mergeCell ref="A13:A14"/>
    <mergeCell ref="C13:C14"/>
    <mergeCell ref="D2:D6"/>
    <mergeCell ref="E2:E6"/>
    <mergeCell ref="F2:F6"/>
    <mergeCell ref="D10:D12"/>
    <mergeCell ref="F10:F12"/>
    <mergeCell ref="A10:A12"/>
    <mergeCell ref="A27:E27"/>
    <mergeCell ref="H22:H26"/>
    <mergeCell ref="A22:A26"/>
    <mergeCell ref="B22:B26"/>
    <mergeCell ref="C22:C26"/>
    <mergeCell ref="D22:D26"/>
    <mergeCell ref="F22:F26"/>
    <mergeCell ref="G22:G26"/>
    <mergeCell ref="A1:M1"/>
    <mergeCell ref="G2:G6"/>
    <mergeCell ref="H2:H6"/>
    <mergeCell ref="M10:M12"/>
    <mergeCell ref="A2:A6"/>
    <mergeCell ref="B2:B6"/>
    <mergeCell ref="C2:C6"/>
    <mergeCell ref="I2:M2"/>
    <mergeCell ref="I3:I6"/>
    <mergeCell ref="J3:M3"/>
    <mergeCell ref="J4:J6"/>
    <mergeCell ref="K4:K6"/>
    <mergeCell ref="L4:L6"/>
    <mergeCell ref="K10:K12"/>
    <mergeCell ref="L10:L12"/>
    <mergeCell ref="H10:H12"/>
  </mergeCells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showWhiteSpace="0" view="pageLayout" topLeftCell="A19" workbookViewId="0">
      <selection activeCell="A27" sqref="A27:N27"/>
    </sheetView>
  </sheetViews>
  <sheetFormatPr defaultRowHeight="12.75"/>
  <cols>
    <col min="1" max="1" width="3.7109375" customWidth="1"/>
    <col min="2" max="2" width="5.140625" customWidth="1"/>
    <col min="3" max="3" width="6.42578125" customWidth="1"/>
    <col min="4" max="4" width="5.28515625" customWidth="1"/>
    <col min="5" max="5" width="23.28515625" customWidth="1"/>
    <col min="6" max="6" width="14.140625" customWidth="1"/>
    <col min="7" max="7" width="7.85546875" customWidth="1"/>
    <col min="8" max="8" width="11.28515625" customWidth="1"/>
    <col min="9" max="9" width="13.85546875" customWidth="1"/>
    <col min="10" max="10" width="12.85546875" customWidth="1"/>
    <col min="11" max="11" width="11.7109375" customWidth="1"/>
    <col min="12" max="12" width="12.5703125" customWidth="1"/>
    <col min="13" max="13" width="12.85546875" customWidth="1"/>
    <col min="14" max="14" width="11.5703125" customWidth="1"/>
  </cols>
  <sheetData>
    <row r="1" spans="1:14" ht="34.5" customHeight="1">
      <c r="K1" s="147" t="s">
        <v>55</v>
      </c>
      <c r="L1" s="147"/>
      <c r="M1" s="147"/>
      <c r="N1" s="147"/>
    </row>
    <row r="2" spans="1:14" ht="18">
      <c r="A2" s="82" t="s">
        <v>34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12.75" customHeight="1">
      <c r="A3" s="148" t="s">
        <v>0</v>
      </c>
      <c r="B3" s="148" t="s">
        <v>1</v>
      </c>
      <c r="C3" s="148" t="s">
        <v>2</v>
      </c>
      <c r="D3" s="148" t="s">
        <v>10</v>
      </c>
      <c r="E3" s="94" t="s">
        <v>43</v>
      </c>
      <c r="F3" s="94" t="s">
        <v>17</v>
      </c>
      <c r="G3" s="86" t="s">
        <v>44</v>
      </c>
      <c r="H3" s="149" t="s">
        <v>14</v>
      </c>
      <c r="I3" s="149" t="s">
        <v>49</v>
      </c>
      <c r="J3" s="94" t="s">
        <v>3</v>
      </c>
      <c r="K3" s="94"/>
      <c r="L3" s="94"/>
      <c r="M3" s="94"/>
      <c r="N3" s="94"/>
    </row>
    <row r="4" spans="1:14">
      <c r="A4" s="148"/>
      <c r="B4" s="148"/>
      <c r="C4" s="148"/>
      <c r="D4" s="148"/>
      <c r="E4" s="94"/>
      <c r="F4" s="94"/>
      <c r="G4" s="87"/>
      <c r="H4" s="150"/>
      <c r="I4" s="150"/>
      <c r="J4" s="94" t="s">
        <v>50</v>
      </c>
      <c r="K4" s="94" t="s">
        <v>4</v>
      </c>
      <c r="L4" s="94"/>
      <c r="M4" s="94"/>
      <c r="N4" s="94"/>
    </row>
    <row r="5" spans="1:14" ht="12.75" customHeight="1">
      <c r="A5" s="148"/>
      <c r="B5" s="148"/>
      <c r="C5" s="148"/>
      <c r="D5" s="148"/>
      <c r="E5" s="94"/>
      <c r="F5" s="94"/>
      <c r="G5" s="87"/>
      <c r="H5" s="150"/>
      <c r="I5" s="150"/>
      <c r="J5" s="94"/>
      <c r="K5" s="94" t="s">
        <v>5</v>
      </c>
      <c r="L5" s="94" t="s">
        <v>6</v>
      </c>
      <c r="M5" s="94" t="s">
        <v>11</v>
      </c>
      <c r="N5" s="94" t="s">
        <v>54</v>
      </c>
    </row>
    <row r="6" spans="1:14" ht="39.75" customHeight="1">
      <c r="A6" s="148"/>
      <c r="B6" s="148"/>
      <c r="C6" s="148"/>
      <c r="D6" s="148"/>
      <c r="E6" s="94"/>
      <c r="F6" s="94"/>
      <c r="G6" s="87"/>
      <c r="H6" s="150"/>
      <c r="I6" s="150"/>
      <c r="J6" s="94"/>
      <c r="K6" s="94"/>
      <c r="L6" s="94"/>
      <c r="M6" s="94"/>
      <c r="N6" s="94"/>
    </row>
    <row r="7" spans="1:14" ht="24" customHeight="1">
      <c r="A7" s="148"/>
      <c r="B7" s="148"/>
      <c r="C7" s="148"/>
      <c r="D7" s="148"/>
      <c r="E7" s="94"/>
      <c r="F7" s="94"/>
      <c r="G7" s="88"/>
      <c r="H7" s="151"/>
      <c r="I7" s="151"/>
      <c r="J7" s="94"/>
      <c r="K7" s="94"/>
      <c r="L7" s="94"/>
      <c r="M7" s="94"/>
      <c r="N7" s="94"/>
    </row>
    <row r="8" spans="1:14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</row>
    <row r="9" spans="1:14" ht="46.5" customHeight="1">
      <c r="A9" s="9">
        <v>1</v>
      </c>
      <c r="B9" s="10" t="s">
        <v>18</v>
      </c>
      <c r="C9" s="10" t="s">
        <v>19</v>
      </c>
      <c r="D9" s="11">
        <v>6050</v>
      </c>
      <c r="E9" s="12" t="s">
        <v>26</v>
      </c>
      <c r="F9" s="20">
        <v>161000</v>
      </c>
      <c r="G9" s="14" t="s">
        <v>12</v>
      </c>
      <c r="H9" s="14"/>
      <c r="I9" s="30">
        <v>161000</v>
      </c>
      <c r="J9" s="20">
        <f>SUM(K9:N9)</f>
        <v>161000</v>
      </c>
      <c r="K9" s="13">
        <v>91687</v>
      </c>
      <c r="L9" s="30">
        <v>69313</v>
      </c>
      <c r="M9" s="12"/>
      <c r="N9" s="12"/>
    </row>
    <row r="10" spans="1:14" ht="45" customHeight="1">
      <c r="A10" s="15">
        <v>2</v>
      </c>
      <c r="B10" s="16">
        <v>600</v>
      </c>
      <c r="C10" s="16">
        <v>60016</v>
      </c>
      <c r="D10" s="16">
        <v>6050</v>
      </c>
      <c r="E10" s="17" t="s">
        <v>28</v>
      </c>
      <c r="F10" s="18">
        <v>705701.9</v>
      </c>
      <c r="G10" s="33" t="s">
        <v>41</v>
      </c>
      <c r="H10" s="19">
        <v>11500</v>
      </c>
      <c r="I10" s="20">
        <v>694201.9</v>
      </c>
      <c r="J10" s="20">
        <v>694202</v>
      </c>
      <c r="K10" s="21"/>
      <c r="L10" s="31">
        <v>694202</v>
      </c>
      <c r="M10" s="12"/>
      <c r="N10" s="12"/>
    </row>
    <row r="11" spans="1:14" ht="63" customHeight="1">
      <c r="A11" s="127">
        <v>3</v>
      </c>
      <c r="B11" s="127">
        <v>600</v>
      </c>
      <c r="C11" s="127">
        <v>60016</v>
      </c>
      <c r="D11" s="127">
        <v>6050</v>
      </c>
      <c r="E11" s="41" t="s">
        <v>51</v>
      </c>
      <c r="F11" s="122">
        <v>612449.68000000005</v>
      </c>
      <c r="G11" s="141" t="s">
        <v>12</v>
      </c>
      <c r="H11" s="141"/>
      <c r="I11" s="20">
        <v>417349.68</v>
      </c>
      <c r="J11" s="122">
        <f>K11+L11+M11+N11</f>
        <v>612450</v>
      </c>
      <c r="K11" s="122"/>
      <c r="L11" s="144">
        <v>612450</v>
      </c>
      <c r="M11" s="138"/>
      <c r="N11" s="138"/>
    </row>
    <row r="12" spans="1:14" ht="24.75" customHeight="1">
      <c r="A12" s="128"/>
      <c r="B12" s="128"/>
      <c r="C12" s="128"/>
      <c r="D12" s="128"/>
      <c r="E12" s="25" t="s">
        <v>31</v>
      </c>
      <c r="F12" s="123"/>
      <c r="G12" s="142"/>
      <c r="H12" s="142"/>
      <c r="I12" s="20">
        <v>6000</v>
      </c>
      <c r="J12" s="123"/>
      <c r="K12" s="123"/>
      <c r="L12" s="145"/>
      <c r="M12" s="139"/>
      <c r="N12" s="139"/>
    </row>
    <row r="13" spans="1:14" ht="21" customHeight="1">
      <c r="A13" s="129"/>
      <c r="B13" s="129"/>
      <c r="C13" s="129"/>
      <c r="D13" s="129"/>
      <c r="E13" s="17" t="s">
        <v>32</v>
      </c>
      <c r="F13" s="124"/>
      <c r="G13" s="143"/>
      <c r="H13" s="143"/>
      <c r="I13" s="20">
        <v>189100</v>
      </c>
      <c r="J13" s="124"/>
      <c r="K13" s="124"/>
      <c r="L13" s="146"/>
      <c r="M13" s="140"/>
      <c r="N13" s="140"/>
    </row>
    <row r="14" spans="1:14" ht="77.25" customHeight="1">
      <c r="A14" s="134">
        <v>4</v>
      </c>
      <c r="B14" s="134">
        <v>600</v>
      </c>
      <c r="C14" s="134">
        <v>60016</v>
      </c>
      <c r="D14" s="134">
        <v>6050</v>
      </c>
      <c r="E14" s="12" t="s">
        <v>45</v>
      </c>
      <c r="F14" s="135">
        <v>259266.33</v>
      </c>
      <c r="G14" s="133" t="s">
        <v>48</v>
      </c>
      <c r="H14" s="136">
        <v>3500</v>
      </c>
      <c r="I14" s="40">
        <v>249766.33</v>
      </c>
      <c r="J14" s="122">
        <v>310384</v>
      </c>
      <c r="K14" s="135">
        <v>126384</v>
      </c>
      <c r="L14" s="135"/>
      <c r="M14" s="137" t="s">
        <v>46</v>
      </c>
      <c r="N14" s="133"/>
    </row>
    <row r="15" spans="1:14" ht="27.75" customHeight="1">
      <c r="A15" s="134"/>
      <c r="B15" s="134"/>
      <c r="C15" s="134"/>
      <c r="D15" s="134"/>
      <c r="E15" s="12" t="s">
        <v>31</v>
      </c>
      <c r="F15" s="135"/>
      <c r="G15" s="133"/>
      <c r="H15" s="136"/>
      <c r="I15" s="40">
        <v>3000</v>
      </c>
      <c r="J15" s="124"/>
      <c r="K15" s="135"/>
      <c r="L15" s="135"/>
      <c r="M15" s="137"/>
      <c r="N15" s="133"/>
    </row>
    <row r="16" spans="1:14" ht="58.5" customHeight="1">
      <c r="A16" s="9">
        <v>5</v>
      </c>
      <c r="B16" s="9">
        <v>600</v>
      </c>
      <c r="C16" s="9">
        <v>60016</v>
      </c>
      <c r="D16" s="9">
        <v>6050</v>
      </c>
      <c r="E16" s="12" t="s">
        <v>52</v>
      </c>
      <c r="F16" s="30">
        <v>25000</v>
      </c>
      <c r="G16" s="38" t="s">
        <v>12</v>
      </c>
      <c r="H16" s="39"/>
      <c r="I16" s="40">
        <v>25000</v>
      </c>
      <c r="J16" s="37">
        <v>25000</v>
      </c>
      <c r="K16" s="30"/>
      <c r="L16" s="30">
        <v>25000</v>
      </c>
      <c r="M16" s="40"/>
      <c r="N16" s="38"/>
    </row>
    <row r="17" spans="1:14" ht="16.5" customHeight="1">
      <c r="A17" s="2">
        <v>1</v>
      </c>
      <c r="B17" s="2">
        <v>2</v>
      </c>
      <c r="C17" s="2">
        <v>3</v>
      </c>
      <c r="D17" s="2">
        <v>4</v>
      </c>
      <c r="E17" s="2">
        <v>5</v>
      </c>
      <c r="F17" s="2">
        <v>6</v>
      </c>
      <c r="G17" s="2">
        <v>7</v>
      </c>
      <c r="H17" s="2">
        <v>8</v>
      </c>
      <c r="I17" s="2">
        <v>9</v>
      </c>
      <c r="J17" s="2">
        <v>10</v>
      </c>
      <c r="K17" s="2">
        <v>11</v>
      </c>
      <c r="L17" s="2">
        <v>12</v>
      </c>
      <c r="M17" s="2">
        <v>13</v>
      </c>
      <c r="N17" s="2">
        <v>14</v>
      </c>
    </row>
    <row r="18" spans="1:14" ht="39.75" customHeight="1">
      <c r="A18" s="9">
        <v>6</v>
      </c>
      <c r="B18" s="11">
        <v>700</v>
      </c>
      <c r="C18" s="11">
        <v>70095</v>
      </c>
      <c r="D18" s="11">
        <v>6060</v>
      </c>
      <c r="E18" s="12" t="s">
        <v>16</v>
      </c>
      <c r="F18" s="20">
        <v>70000</v>
      </c>
      <c r="G18" s="14" t="s">
        <v>12</v>
      </c>
      <c r="H18" s="13"/>
      <c r="I18" s="20">
        <v>70000</v>
      </c>
      <c r="J18" s="20">
        <v>70000</v>
      </c>
      <c r="K18" s="13"/>
      <c r="L18" s="34">
        <v>70000</v>
      </c>
      <c r="M18" s="22"/>
      <c r="N18" s="22"/>
    </row>
    <row r="19" spans="1:14" ht="49.5" customHeight="1">
      <c r="A19" s="9">
        <v>7</v>
      </c>
      <c r="B19" s="11">
        <v>801</v>
      </c>
      <c r="C19" s="11">
        <v>80101</v>
      </c>
      <c r="D19" s="11">
        <v>6060</v>
      </c>
      <c r="E19" s="12" t="s">
        <v>25</v>
      </c>
      <c r="F19" s="20">
        <v>5373</v>
      </c>
      <c r="G19" s="14" t="s">
        <v>12</v>
      </c>
      <c r="H19" s="13"/>
      <c r="I19" s="20">
        <v>5373</v>
      </c>
      <c r="J19" s="20">
        <v>5373</v>
      </c>
      <c r="K19" s="20">
        <v>5373</v>
      </c>
      <c r="L19" s="30"/>
      <c r="M19" s="12"/>
      <c r="N19" s="22"/>
    </row>
    <row r="20" spans="1:14" ht="62.25" customHeight="1">
      <c r="A20" s="9">
        <v>8</v>
      </c>
      <c r="B20" s="11">
        <v>900</v>
      </c>
      <c r="C20" s="11">
        <v>90015</v>
      </c>
      <c r="D20" s="11">
        <v>6050</v>
      </c>
      <c r="E20" s="12" t="s">
        <v>27</v>
      </c>
      <c r="F20" s="20">
        <v>10000</v>
      </c>
      <c r="G20" s="14" t="s">
        <v>12</v>
      </c>
      <c r="H20" s="13"/>
      <c r="I20" s="20">
        <v>10000</v>
      </c>
      <c r="J20" s="20">
        <v>10000</v>
      </c>
      <c r="K20" s="20">
        <v>10000</v>
      </c>
      <c r="L20" s="30"/>
      <c r="M20" s="12"/>
      <c r="N20" s="22"/>
    </row>
    <row r="21" spans="1:14" ht="45.75" customHeight="1">
      <c r="A21" s="9">
        <v>9</v>
      </c>
      <c r="B21" s="11">
        <v>921</v>
      </c>
      <c r="C21" s="11">
        <v>92109</v>
      </c>
      <c r="D21" s="11">
        <v>6050</v>
      </c>
      <c r="E21" s="12" t="s">
        <v>22</v>
      </c>
      <c r="F21" s="20">
        <v>50000</v>
      </c>
      <c r="G21" s="14" t="s">
        <v>12</v>
      </c>
      <c r="H21" s="13"/>
      <c r="I21" s="20">
        <v>50000</v>
      </c>
      <c r="J21" s="20">
        <v>50000</v>
      </c>
      <c r="K21" s="20"/>
      <c r="L21" s="34">
        <v>50000</v>
      </c>
      <c r="M21" s="12"/>
      <c r="N21" s="22"/>
    </row>
    <row r="22" spans="1:14" ht="45.75" customHeight="1">
      <c r="A22" s="9">
        <v>10</v>
      </c>
      <c r="B22" s="11">
        <v>921</v>
      </c>
      <c r="C22" s="11">
        <v>92109</v>
      </c>
      <c r="D22" s="11">
        <v>6050</v>
      </c>
      <c r="E22" s="12" t="s">
        <v>23</v>
      </c>
      <c r="F22" s="20">
        <v>50000</v>
      </c>
      <c r="G22" s="14" t="s">
        <v>12</v>
      </c>
      <c r="H22" s="13"/>
      <c r="I22" s="20">
        <v>50000</v>
      </c>
      <c r="J22" s="20">
        <v>50000</v>
      </c>
      <c r="K22" s="20">
        <v>50000</v>
      </c>
      <c r="L22" s="30"/>
      <c r="M22" s="12"/>
      <c r="N22" s="22"/>
    </row>
    <row r="23" spans="1:14" ht="78" customHeight="1">
      <c r="A23" s="127">
        <v>11</v>
      </c>
      <c r="B23" s="127">
        <v>926</v>
      </c>
      <c r="C23" s="127">
        <v>92601</v>
      </c>
      <c r="D23" s="127">
        <v>6050</v>
      </c>
      <c r="E23" s="12" t="s">
        <v>56</v>
      </c>
      <c r="F23" s="122">
        <v>1040760.5</v>
      </c>
      <c r="G23" s="130" t="s">
        <v>53</v>
      </c>
      <c r="H23" s="122">
        <v>13467.4</v>
      </c>
      <c r="I23" s="30">
        <v>1005443.1</v>
      </c>
      <c r="J23" s="122">
        <v>1027300</v>
      </c>
      <c r="K23" s="13"/>
      <c r="L23" s="30">
        <v>339450</v>
      </c>
      <c r="M23" s="26">
        <v>333000</v>
      </c>
      <c r="N23" s="26">
        <v>333000</v>
      </c>
    </row>
    <row r="24" spans="1:14" ht="24" customHeight="1">
      <c r="A24" s="128"/>
      <c r="B24" s="128"/>
      <c r="C24" s="128"/>
      <c r="D24" s="128"/>
      <c r="E24" s="12" t="s">
        <v>31</v>
      </c>
      <c r="F24" s="123"/>
      <c r="G24" s="131"/>
      <c r="H24" s="123"/>
      <c r="I24" s="30">
        <v>16000</v>
      </c>
      <c r="J24" s="123"/>
      <c r="K24" s="13"/>
      <c r="L24" s="30">
        <v>16000</v>
      </c>
      <c r="M24" s="12"/>
      <c r="N24" s="22"/>
    </row>
    <row r="25" spans="1:14" ht="57" customHeight="1">
      <c r="A25" s="128"/>
      <c r="B25" s="128"/>
      <c r="C25" s="128"/>
      <c r="D25" s="128"/>
      <c r="E25" s="12" t="s">
        <v>37</v>
      </c>
      <c r="F25" s="123"/>
      <c r="G25" s="131"/>
      <c r="H25" s="123"/>
      <c r="I25" s="30">
        <v>5850</v>
      </c>
      <c r="J25" s="123"/>
      <c r="K25" s="20">
        <v>5850</v>
      </c>
      <c r="L25" s="30"/>
      <c r="M25" s="12"/>
      <c r="N25" s="22"/>
    </row>
    <row r="26" spans="1:14" ht="27" customHeight="1">
      <c r="A26" s="129"/>
      <c r="B26" s="129"/>
      <c r="C26" s="129"/>
      <c r="D26" s="129"/>
      <c r="E26" s="12" t="s">
        <v>42</v>
      </c>
      <c r="F26" s="124"/>
      <c r="G26" s="132"/>
      <c r="H26" s="124"/>
      <c r="I26" s="43">
        <f>SUM(I23:I25)</f>
        <v>1027293.1</v>
      </c>
      <c r="J26" s="124"/>
      <c r="K26" s="20"/>
      <c r="L26" s="30"/>
      <c r="M26" s="12"/>
      <c r="N26" s="22"/>
    </row>
    <row r="27" spans="1:14" ht="31.5" customHeight="1">
      <c r="A27" s="125" t="s">
        <v>40</v>
      </c>
      <c r="B27" s="125"/>
      <c r="C27" s="125"/>
      <c r="D27" s="125"/>
      <c r="E27" s="125"/>
      <c r="F27" s="29">
        <f>SUM(F9:F23)</f>
        <v>2989557.41</v>
      </c>
      <c r="G27" s="29"/>
      <c r="H27" s="29">
        <f>SUM(H9:H25)</f>
        <v>28475.4</v>
      </c>
      <c r="I27" s="42">
        <v>2958083.9</v>
      </c>
      <c r="J27" s="29">
        <v>3015709</v>
      </c>
      <c r="K27" s="29">
        <f>SUM(K9:K25)</f>
        <v>289305</v>
      </c>
      <c r="L27" s="29">
        <f>SUM(L9:L25)</f>
        <v>1876427</v>
      </c>
      <c r="M27" s="29">
        <v>517000</v>
      </c>
      <c r="N27" s="29">
        <f>SUM(N9:N23)</f>
        <v>333014</v>
      </c>
    </row>
    <row r="28" spans="1:14" ht="14.25">
      <c r="A28" s="126" t="s">
        <v>47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29" spans="1:14" ht="14.25">
      <c r="A29" s="44"/>
      <c r="B29" s="44"/>
      <c r="C29" s="44"/>
      <c r="D29" s="44"/>
      <c r="E29" s="45"/>
      <c r="F29" s="44"/>
      <c r="G29" s="44"/>
      <c r="H29" s="44"/>
      <c r="I29" s="44"/>
      <c r="J29" s="44"/>
      <c r="K29" s="46"/>
      <c r="L29" s="46"/>
      <c r="M29" s="44"/>
      <c r="N29" s="46"/>
    </row>
    <row r="30" spans="1:14">
      <c r="E30" s="35"/>
      <c r="F30" s="32"/>
      <c r="J30" s="28"/>
      <c r="K30" s="36"/>
      <c r="L30" s="32"/>
    </row>
    <row r="31" spans="1:14">
      <c r="E31" s="35"/>
      <c r="F31" s="32"/>
      <c r="J31" s="28"/>
      <c r="K31" s="36"/>
      <c r="L31" s="32"/>
    </row>
    <row r="32" spans="1:14">
      <c r="F32" s="32"/>
      <c r="L32" s="32"/>
    </row>
    <row r="33" spans="12:12">
      <c r="L33" s="32"/>
    </row>
    <row r="34" spans="12:12">
      <c r="L34" s="32"/>
    </row>
    <row r="35" spans="12:12">
      <c r="L35" s="32"/>
    </row>
  </sheetData>
  <mergeCells count="52">
    <mergeCell ref="K1:N1"/>
    <mergeCell ref="A2:N2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N3"/>
    <mergeCell ref="J4:J7"/>
    <mergeCell ref="K4:N4"/>
    <mergeCell ref="K5:K7"/>
    <mergeCell ref="L5:L7"/>
    <mergeCell ref="M5:M7"/>
    <mergeCell ref="N5:N7"/>
    <mergeCell ref="N11:N13"/>
    <mergeCell ref="A11:A13"/>
    <mergeCell ref="B11:B13"/>
    <mergeCell ref="C11:C13"/>
    <mergeCell ref="D11:D13"/>
    <mergeCell ref="F11:F13"/>
    <mergeCell ref="G11:G13"/>
    <mergeCell ref="H11:H13"/>
    <mergeCell ref="J11:J13"/>
    <mergeCell ref="K11:K13"/>
    <mergeCell ref="L11:L13"/>
    <mergeCell ref="M11:M13"/>
    <mergeCell ref="N14:N15"/>
    <mergeCell ref="A14:A15"/>
    <mergeCell ref="B14:B15"/>
    <mergeCell ref="C14:C15"/>
    <mergeCell ref="D14:D15"/>
    <mergeCell ref="F14:F15"/>
    <mergeCell ref="G14:G15"/>
    <mergeCell ref="H14:H15"/>
    <mergeCell ref="J14:J15"/>
    <mergeCell ref="K14:K15"/>
    <mergeCell ref="L14:L15"/>
    <mergeCell ref="M14:M15"/>
    <mergeCell ref="H23:H26"/>
    <mergeCell ref="J23:J26"/>
    <mergeCell ref="A27:E27"/>
    <mergeCell ref="A28:N28"/>
    <mergeCell ref="A23:A26"/>
    <mergeCell ref="B23:B26"/>
    <mergeCell ref="C23:C26"/>
    <mergeCell ref="D23:D26"/>
    <mergeCell ref="F23:F26"/>
    <mergeCell ref="G23:G26"/>
  </mergeCells>
  <pageMargins left="0.74803149606299213" right="0.74803149606299213" top="0.98425196850393704" bottom="0.98425196850393704" header="0.51181102362204722" footer="0.51181102362204722"/>
  <pageSetup paperSize="9" scale="87" fitToWidth="2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opLeftCell="A21" workbookViewId="0">
      <selection activeCell="N6" sqref="N6"/>
    </sheetView>
  </sheetViews>
  <sheetFormatPr defaultRowHeight="12.75"/>
  <cols>
    <col min="1" max="1" width="4.28515625" customWidth="1"/>
    <col min="2" max="3" width="8.42578125" customWidth="1"/>
    <col min="4" max="4" width="8.28515625" customWidth="1"/>
    <col min="5" max="5" width="34.28515625" customWidth="1"/>
    <col min="6" max="7" width="15" customWidth="1"/>
    <col min="8" max="8" width="14.5703125" customWidth="1"/>
    <col min="9" max="9" width="13.42578125" customWidth="1"/>
    <col min="10" max="10" width="10.5703125" customWidth="1"/>
    <col min="11" max="11" width="13" customWidth="1"/>
    <col min="12" max="12" width="12.5703125" customWidth="1"/>
    <col min="13" max="13" width="11.28515625" customWidth="1"/>
  </cols>
  <sheetData>
    <row r="1" spans="1:14" ht="51.75" customHeight="1">
      <c r="L1" s="152" t="s">
        <v>39</v>
      </c>
      <c r="M1" s="152"/>
    </row>
    <row r="2" spans="1:14" ht="18">
      <c r="A2" s="82" t="s">
        <v>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4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2.75" customHeight="1">
      <c r="A4" s="155" t="s">
        <v>0</v>
      </c>
      <c r="B4" s="155" t="s">
        <v>1</v>
      </c>
      <c r="C4" s="155" t="s">
        <v>2</v>
      </c>
      <c r="D4" s="155" t="s">
        <v>10</v>
      </c>
      <c r="E4" s="154" t="s">
        <v>8</v>
      </c>
      <c r="F4" s="154" t="s">
        <v>17</v>
      </c>
      <c r="G4" s="156" t="s">
        <v>20</v>
      </c>
      <c r="H4" s="6"/>
      <c r="I4" s="154" t="s">
        <v>3</v>
      </c>
      <c r="J4" s="154"/>
      <c r="K4" s="154"/>
      <c r="L4" s="154"/>
      <c r="M4" s="154"/>
    </row>
    <row r="5" spans="1:14">
      <c r="A5" s="155"/>
      <c r="B5" s="155"/>
      <c r="C5" s="155"/>
      <c r="D5" s="155"/>
      <c r="E5" s="154"/>
      <c r="F5" s="154"/>
      <c r="G5" s="157"/>
      <c r="H5" s="7"/>
      <c r="I5" s="154" t="s">
        <v>15</v>
      </c>
      <c r="J5" s="154" t="s">
        <v>4</v>
      </c>
      <c r="K5" s="154"/>
      <c r="L5" s="154"/>
      <c r="M5" s="154"/>
    </row>
    <row r="6" spans="1:14" ht="12.75" customHeight="1">
      <c r="A6" s="155"/>
      <c r="B6" s="155"/>
      <c r="C6" s="155"/>
      <c r="D6" s="155"/>
      <c r="E6" s="154"/>
      <c r="F6" s="154"/>
      <c r="G6" s="157"/>
      <c r="H6" s="7"/>
      <c r="I6" s="154"/>
      <c r="J6" s="154" t="s">
        <v>5</v>
      </c>
      <c r="K6" s="154" t="s">
        <v>6</v>
      </c>
      <c r="L6" s="154" t="s">
        <v>11</v>
      </c>
      <c r="M6" s="154" t="s">
        <v>35</v>
      </c>
    </row>
    <row r="7" spans="1:14" ht="51">
      <c r="A7" s="155"/>
      <c r="B7" s="155"/>
      <c r="C7" s="155"/>
      <c r="D7" s="155"/>
      <c r="E7" s="154"/>
      <c r="F7" s="154"/>
      <c r="G7" s="157"/>
      <c r="H7" s="7" t="s">
        <v>14</v>
      </c>
      <c r="I7" s="154"/>
      <c r="J7" s="154"/>
      <c r="K7" s="154"/>
      <c r="L7" s="154"/>
      <c r="M7" s="154"/>
    </row>
    <row r="8" spans="1:14" ht="20.25" customHeight="1">
      <c r="A8" s="155"/>
      <c r="B8" s="155"/>
      <c r="C8" s="155"/>
      <c r="D8" s="155"/>
      <c r="E8" s="154"/>
      <c r="F8" s="154"/>
      <c r="G8" s="158"/>
      <c r="H8" s="8"/>
      <c r="I8" s="154"/>
      <c r="J8" s="154"/>
      <c r="K8" s="154"/>
      <c r="L8" s="154"/>
      <c r="M8" s="154"/>
      <c r="N8" t="s">
        <v>9</v>
      </c>
    </row>
    <row r="9" spans="1:14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</row>
    <row r="10" spans="1:14" ht="33" customHeight="1">
      <c r="A10" s="9">
        <v>1</v>
      </c>
      <c r="B10" s="10" t="s">
        <v>18</v>
      </c>
      <c r="C10" s="10" t="s">
        <v>19</v>
      </c>
      <c r="D10" s="11">
        <v>6050</v>
      </c>
      <c r="E10" s="12" t="s">
        <v>26</v>
      </c>
      <c r="F10" s="13">
        <v>161000</v>
      </c>
      <c r="G10" s="14" t="s">
        <v>12</v>
      </c>
      <c r="H10" s="14"/>
      <c r="I10" s="13">
        <f>SUM(J10:M10)</f>
        <v>161000</v>
      </c>
      <c r="J10" s="13"/>
      <c r="K10" s="13">
        <v>161000</v>
      </c>
      <c r="L10" s="12"/>
      <c r="M10" s="12"/>
    </row>
    <row r="11" spans="1:14" ht="33" customHeight="1">
      <c r="A11" s="15">
        <v>2</v>
      </c>
      <c r="B11" s="16">
        <v>600</v>
      </c>
      <c r="C11" s="16">
        <v>60016</v>
      </c>
      <c r="D11" s="16">
        <v>6050</v>
      </c>
      <c r="E11" s="17" t="s">
        <v>28</v>
      </c>
      <c r="F11" s="18">
        <v>705701.9</v>
      </c>
      <c r="G11" s="19" t="s">
        <v>13</v>
      </c>
      <c r="H11" s="19">
        <v>11500</v>
      </c>
      <c r="I11" s="20">
        <f>SUM(J11:M11)</f>
        <v>694201.9</v>
      </c>
      <c r="J11" s="21"/>
      <c r="K11" s="18">
        <v>694201.9</v>
      </c>
      <c r="L11" s="12"/>
      <c r="M11" s="12"/>
    </row>
    <row r="12" spans="1:14" ht="48.75" customHeight="1">
      <c r="A12" s="127">
        <v>3</v>
      </c>
      <c r="B12" s="127">
        <v>600</v>
      </c>
      <c r="C12" s="127">
        <v>60016</v>
      </c>
      <c r="D12" s="127">
        <v>6050</v>
      </c>
      <c r="E12" s="24" t="s">
        <v>30</v>
      </c>
      <c r="F12" s="122">
        <v>612449.68000000005</v>
      </c>
      <c r="G12" s="141" t="s">
        <v>12</v>
      </c>
      <c r="H12" s="141"/>
      <c r="I12" s="20">
        <v>417349.68</v>
      </c>
      <c r="J12" s="141"/>
      <c r="K12" s="122">
        <v>612449.68000000005</v>
      </c>
      <c r="L12" s="138"/>
      <c r="M12" s="138"/>
    </row>
    <row r="13" spans="1:14" ht="22.5" customHeight="1">
      <c r="A13" s="128"/>
      <c r="B13" s="128"/>
      <c r="C13" s="128"/>
      <c r="D13" s="128"/>
      <c r="E13" s="25" t="s">
        <v>31</v>
      </c>
      <c r="F13" s="123"/>
      <c r="G13" s="142"/>
      <c r="H13" s="142"/>
      <c r="I13" s="20">
        <v>6000</v>
      </c>
      <c r="J13" s="142"/>
      <c r="K13" s="123"/>
      <c r="L13" s="139"/>
      <c r="M13" s="139"/>
    </row>
    <row r="14" spans="1:14" ht="23.25" customHeight="1">
      <c r="A14" s="129"/>
      <c r="B14" s="129"/>
      <c r="C14" s="129"/>
      <c r="D14" s="129"/>
      <c r="E14" s="17" t="s">
        <v>32</v>
      </c>
      <c r="F14" s="124"/>
      <c r="G14" s="143"/>
      <c r="H14" s="143"/>
      <c r="I14" s="20">
        <v>189100</v>
      </c>
      <c r="J14" s="143"/>
      <c r="K14" s="124"/>
      <c r="L14" s="140"/>
      <c r="M14" s="140"/>
    </row>
    <row r="15" spans="1:14" ht="61.5" customHeight="1">
      <c r="A15" s="127">
        <v>4</v>
      </c>
      <c r="B15" s="127">
        <v>600</v>
      </c>
      <c r="C15" s="127">
        <v>60016</v>
      </c>
      <c r="D15" s="127">
        <v>6050</v>
      </c>
      <c r="E15" s="12" t="s">
        <v>29</v>
      </c>
      <c r="F15" s="122">
        <v>259266.33</v>
      </c>
      <c r="G15" s="130" t="s">
        <v>33</v>
      </c>
      <c r="H15" s="130">
        <v>3500</v>
      </c>
      <c r="I15" s="20">
        <v>252766.33</v>
      </c>
      <c r="J15" s="141"/>
      <c r="K15" s="122">
        <v>127883.17</v>
      </c>
      <c r="L15" s="159">
        <v>124883.16</v>
      </c>
      <c r="M15" s="130"/>
    </row>
    <row r="16" spans="1:14" ht="27.75" customHeight="1">
      <c r="A16" s="129"/>
      <c r="B16" s="129"/>
      <c r="C16" s="129"/>
      <c r="D16" s="129"/>
      <c r="E16" s="17" t="s">
        <v>31</v>
      </c>
      <c r="F16" s="124"/>
      <c r="G16" s="132"/>
      <c r="H16" s="132"/>
      <c r="I16" s="20">
        <v>3000</v>
      </c>
      <c r="J16" s="143"/>
      <c r="K16" s="124"/>
      <c r="L16" s="160"/>
      <c r="M16" s="132"/>
    </row>
    <row r="17" spans="1:13" ht="48" customHeight="1">
      <c r="A17" s="15">
        <v>5</v>
      </c>
      <c r="B17" s="16">
        <v>600</v>
      </c>
      <c r="C17" s="16">
        <v>60016</v>
      </c>
      <c r="D17" s="16">
        <v>6050</v>
      </c>
      <c r="E17" s="17" t="s">
        <v>24</v>
      </c>
      <c r="F17" s="21">
        <v>25000</v>
      </c>
      <c r="G17" s="19" t="s">
        <v>12</v>
      </c>
      <c r="H17" s="21"/>
      <c r="I17" s="13">
        <f>SUM(J17:M17)</f>
        <v>25000</v>
      </c>
      <c r="J17" s="21"/>
      <c r="K17" s="21">
        <v>25000</v>
      </c>
      <c r="L17" s="12"/>
      <c r="M17" s="22"/>
    </row>
    <row r="18" spans="1:13" ht="24.75" customHeight="1">
      <c r="A18" s="15">
        <v>6</v>
      </c>
      <c r="B18" s="16">
        <v>700</v>
      </c>
      <c r="C18" s="16">
        <v>70095</v>
      </c>
      <c r="D18" s="16">
        <v>6060</v>
      </c>
      <c r="E18" s="17" t="s">
        <v>16</v>
      </c>
      <c r="F18" s="21">
        <v>70000</v>
      </c>
      <c r="G18" s="19" t="s">
        <v>12</v>
      </c>
      <c r="H18" s="21"/>
      <c r="I18" s="13">
        <v>70000</v>
      </c>
      <c r="J18" s="21"/>
      <c r="K18" s="21">
        <v>70000</v>
      </c>
      <c r="L18" s="23"/>
      <c r="M18" s="23"/>
    </row>
    <row r="19" spans="1:13" ht="49.5" customHeight="1">
      <c r="A19" s="9">
        <v>7</v>
      </c>
      <c r="B19" s="11">
        <v>801</v>
      </c>
      <c r="C19" s="11">
        <v>80101</v>
      </c>
      <c r="D19" s="11">
        <v>6060</v>
      </c>
      <c r="E19" s="12" t="s">
        <v>25</v>
      </c>
      <c r="F19" s="13">
        <v>5373</v>
      </c>
      <c r="G19" s="14" t="s">
        <v>12</v>
      </c>
      <c r="H19" s="13"/>
      <c r="I19" s="13">
        <v>5373</v>
      </c>
      <c r="J19" s="13">
        <v>5373</v>
      </c>
      <c r="K19" s="13"/>
      <c r="L19" s="12"/>
      <c r="M19" s="22"/>
    </row>
    <row r="20" spans="1:13" ht="49.5" customHeight="1">
      <c r="A20" s="9">
        <v>8</v>
      </c>
      <c r="B20" s="11">
        <v>900</v>
      </c>
      <c r="C20" s="11">
        <v>90015</v>
      </c>
      <c r="D20" s="11">
        <v>6050</v>
      </c>
      <c r="E20" s="12" t="s">
        <v>27</v>
      </c>
      <c r="F20" s="13">
        <v>10000</v>
      </c>
      <c r="G20" s="14" t="s">
        <v>12</v>
      </c>
      <c r="H20" s="13"/>
      <c r="I20" s="13">
        <v>10000</v>
      </c>
      <c r="J20" s="13">
        <v>10000</v>
      </c>
      <c r="K20" s="13"/>
      <c r="L20" s="12"/>
      <c r="M20" s="22"/>
    </row>
    <row r="21" spans="1:13" ht="45.75" customHeight="1">
      <c r="A21" s="9">
        <v>9</v>
      </c>
      <c r="B21" s="11">
        <v>921</v>
      </c>
      <c r="C21" s="11">
        <v>92109</v>
      </c>
      <c r="D21" s="11">
        <v>6050</v>
      </c>
      <c r="E21" s="12" t="s">
        <v>22</v>
      </c>
      <c r="F21" s="13">
        <v>100000</v>
      </c>
      <c r="G21" s="14" t="s">
        <v>12</v>
      </c>
      <c r="H21" s="13"/>
      <c r="I21" s="13">
        <f>SUM(J21:M21)</f>
        <v>100000</v>
      </c>
      <c r="J21" s="11"/>
      <c r="K21" s="13">
        <v>100000</v>
      </c>
      <c r="L21" s="12"/>
      <c r="M21" s="22"/>
    </row>
    <row r="22" spans="1:13" ht="45.75" customHeight="1">
      <c r="A22" s="9">
        <v>10</v>
      </c>
      <c r="B22" s="11">
        <v>921</v>
      </c>
      <c r="C22" s="11">
        <v>92109</v>
      </c>
      <c r="D22" s="11">
        <v>6050</v>
      </c>
      <c r="E22" s="12" t="s">
        <v>23</v>
      </c>
      <c r="F22" s="13">
        <v>95000</v>
      </c>
      <c r="G22" s="14" t="s">
        <v>12</v>
      </c>
      <c r="H22" s="13"/>
      <c r="I22" s="13">
        <v>95000</v>
      </c>
      <c r="J22" s="13">
        <v>68700</v>
      </c>
      <c r="K22" s="13">
        <v>26300</v>
      </c>
      <c r="L22" s="12"/>
      <c r="M22" s="22"/>
    </row>
    <row r="23" spans="1:13" ht="45.75" customHeight="1">
      <c r="A23" s="127">
        <v>11</v>
      </c>
      <c r="B23" s="127">
        <v>926</v>
      </c>
      <c r="C23" s="127">
        <v>92601</v>
      </c>
      <c r="D23" s="127">
        <v>6050</v>
      </c>
      <c r="E23" s="12" t="s">
        <v>21</v>
      </c>
      <c r="F23" s="122">
        <v>1040043.1</v>
      </c>
      <c r="G23" s="141" t="s">
        <v>36</v>
      </c>
      <c r="H23" s="141">
        <v>13600</v>
      </c>
      <c r="I23" s="20">
        <v>1005443.1</v>
      </c>
      <c r="J23" s="13"/>
      <c r="K23" s="20">
        <v>339443.1</v>
      </c>
      <c r="L23" s="26">
        <v>333000</v>
      </c>
      <c r="M23" s="26">
        <v>333000</v>
      </c>
    </row>
    <row r="24" spans="1:13" ht="24" customHeight="1">
      <c r="A24" s="128"/>
      <c r="B24" s="128"/>
      <c r="C24" s="128"/>
      <c r="D24" s="128"/>
      <c r="E24" s="12" t="s">
        <v>31</v>
      </c>
      <c r="F24" s="123"/>
      <c r="G24" s="142"/>
      <c r="H24" s="142"/>
      <c r="I24" s="20">
        <v>16000</v>
      </c>
      <c r="J24" s="13"/>
      <c r="K24" s="20">
        <v>16000</v>
      </c>
      <c r="L24" s="12"/>
      <c r="M24" s="22"/>
    </row>
    <row r="25" spans="1:13" ht="33" customHeight="1">
      <c r="A25" s="129"/>
      <c r="B25" s="129"/>
      <c r="C25" s="129"/>
      <c r="D25" s="129"/>
      <c r="E25" s="12" t="s">
        <v>37</v>
      </c>
      <c r="F25" s="124"/>
      <c r="G25" s="143"/>
      <c r="H25" s="143"/>
      <c r="I25" s="20">
        <v>5850</v>
      </c>
      <c r="J25" s="13"/>
      <c r="K25" s="20">
        <v>5850</v>
      </c>
      <c r="L25" s="12"/>
      <c r="M25" s="22"/>
    </row>
    <row r="26" spans="1:13" ht="31.5" customHeight="1">
      <c r="A26" s="153" t="s">
        <v>7</v>
      </c>
      <c r="B26" s="153"/>
      <c r="C26" s="153"/>
      <c r="D26" s="153"/>
      <c r="E26" s="153"/>
      <c r="F26" s="27">
        <f>SUM(F10:F23)</f>
        <v>3083834.0100000002</v>
      </c>
      <c r="G26" s="27"/>
      <c r="H26" s="27">
        <f>SUM(H10:H23)</f>
        <v>28600</v>
      </c>
      <c r="I26" s="27">
        <f>SUM(I10:I25)</f>
        <v>3056084.0100000002</v>
      </c>
      <c r="J26" s="27">
        <f>SUM(J10:J23)</f>
        <v>84073</v>
      </c>
      <c r="K26" s="27">
        <f>SUM(K10:K23)</f>
        <v>2156277.85</v>
      </c>
      <c r="L26" s="27">
        <f>SUM(L10:L23)</f>
        <v>457883.16000000003</v>
      </c>
      <c r="M26" s="27">
        <f>SUM(M10:M23)</f>
        <v>333000</v>
      </c>
    </row>
    <row r="27" spans="1:13" ht="62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s="5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</sheetData>
  <mergeCells count="46">
    <mergeCell ref="G4:G8"/>
    <mergeCell ref="L12:L14"/>
    <mergeCell ref="M12:M14"/>
    <mergeCell ref="A15:A16"/>
    <mergeCell ref="B15:B16"/>
    <mergeCell ref="C15:C16"/>
    <mergeCell ref="D15:D16"/>
    <mergeCell ref="F15:F16"/>
    <mergeCell ref="G15:G16"/>
    <mergeCell ref="H15:H16"/>
    <mergeCell ref="L15:L16"/>
    <mergeCell ref="M15:M16"/>
    <mergeCell ref="H12:H14"/>
    <mergeCell ref="J12:J14"/>
    <mergeCell ref="L1:M1"/>
    <mergeCell ref="A26:E26"/>
    <mergeCell ref="J5:M5"/>
    <mergeCell ref="J6:J8"/>
    <mergeCell ref="K6:K8"/>
    <mergeCell ref="L6:L8"/>
    <mergeCell ref="M6:M8"/>
    <mergeCell ref="A2:M2"/>
    <mergeCell ref="A4:A8"/>
    <mergeCell ref="I5:I8"/>
    <mergeCell ref="B4:B8"/>
    <mergeCell ref="C4:C8"/>
    <mergeCell ref="D4:D8"/>
    <mergeCell ref="E4:E8"/>
    <mergeCell ref="F4:F8"/>
    <mergeCell ref="I4:M4"/>
    <mergeCell ref="G23:G25"/>
    <mergeCell ref="H23:H25"/>
    <mergeCell ref="K15:K16"/>
    <mergeCell ref="J15:J16"/>
    <mergeCell ref="A12:A14"/>
    <mergeCell ref="B12:B14"/>
    <mergeCell ref="C12:C14"/>
    <mergeCell ref="D12:D14"/>
    <mergeCell ref="F23:F25"/>
    <mergeCell ref="A23:A25"/>
    <mergeCell ref="B23:B25"/>
    <mergeCell ref="C23:C25"/>
    <mergeCell ref="D23:D25"/>
    <mergeCell ref="F12:F14"/>
    <mergeCell ref="K12:K14"/>
    <mergeCell ref="G12:G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zał.3</vt:lpstr>
      <vt:lpstr>zał.3 (2)</vt:lpstr>
      <vt:lpstr>inw.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biuro</cp:lastModifiedBy>
  <cp:lastPrinted>2010-03-29T19:35:38Z</cp:lastPrinted>
  <dcterms:created xsi:type="dcterms:W3CDTF">2007-09-25T07:04:17Z</dcterms:created>
  <dcterms:modified xsi:type="dcterms:W3CDTF">2010-03-29T19:36:17Z</dcterms:modified>
</cp:coreProperties>
</file>