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5480" windowHeight="8190" tabRatio="264"/>
  </bookViews>
  <sheets>
    <sheet name="Arkusz1" sheetId="1" r:id="rId1"/>
    <sheet name="Arkusz2" sheetId="2" r:id="rId2"/>
    <sheet name="Arkusz3" sheetId="3" r:id="rId3"/>
  </sheets>
  <calcPr calcId="124519"/>
</workbook>
</file>

<file path=xl/calcChain.xml><?xml version="1.0" encoding="utf-8"?>
<calcChain xmlns="http://schemas.openxmlformats.org/spreadsheetml/2006/main">
  <c r="F52" i="1"/>
  <c r="E33"/>
  <c r="E38"/>
  <c r="E39"/>
  <c r="E40"/>
  <c r="E41"/>
  <c r="E42"/>
  <c r="E35"/>
  <c r="E32"/>
  <c r="D40"/>
  <c r="D39"/>
  <c r="D42"/>
  <c r="D41"/>
  <c r="F36"/>
  <c r="F31"/>
  <c r="D32"/>
  <c r="D72"/>
  <c r="D65"/>
  <c r="F34"/>
  <c r="H23"/>
  <c r="D56"/>
  <c r="F66"/>
  <c r="E65"/>
  <c r="F70"/>
  <c r="F71"/>
  <c r="F67"/>
  <c r="D75"/>
  <c r="E56"/>
  <c r="F49"/>
  <c r="F51"/>
  <c r="F53"/>
  <c r="F55"/>
  <c r="F60"/>
  <c r="F62"/>
  <c r="F64"/>
  <c r="F68"/>
  <c r="F69"/>
  <c r="E48"/>
  <c r="E61"/>
  <c r="G18"/>
  <c r="H18" s="1"/>
  <c r="G14"/>
  <c r="H14" s="1"/>
  <c r="G10"/>
  <c r="G4"/>
  <c r="G27" s="1"/>
  <c r="H27" s="1"/>
  <c r="H6"/>
  <c r="H7"/>
  <c r="H8"/>
  <c r="H9"/>
  <c r="H11"/>
  <c r="H12"/>
  <c r="H13"/>
  <c r="H15"/>
  <c r="H16"/>
  <c r="H17"/>
  <c r="H19"/>
  <c r="H20"/>
  <c r="H21"/>
  <c r="H22"/>
  <c r="H24"/>
  <c r="H25"/>
  <c r="H26"/>
  <c r="F10"/>
  <c r="F4"/>
  <c r="F32"/>
  <c r="D35"/>
  <c r="F35" s="1"/>
  <c r="D38"/>
  <c r="F38" s="1"/>
  <c r="F40"/>
  <c r="D61"/>
  <c r="F61" s="1"/>
  <c r="D48"/>
  <c r="D43" l="1"/>
  <c r="F39"/>
  <c r="E43"/>
  <c r="F42"/>
  <c r="H10"/>
  <c r="H4"/>
  <c r="F65"/>
  <c r="F56"/>
  <c r="E78"/>
  <c r="D78"/>
  <c r="F48"/>
  <c r="F43" l="1"/>
  <c r="F78"/>
</calcChain>
</file>

<file path=xl/sharedStrings.xml><?xml version="1.0" encoding="utf-8"?>
<sst xmlns="http://schemas.openxmlformats.org/spreadsheetml/2006/main" count="95" uniqueCount="57">
  <si>
    <t>Lp.</t>
  </si>
  <si>
    <t>Janowice Wielkie</t>
  </si>
  <si>
    <t>promocja Gminy Janowice Wielkie</t>
  </si>
  <si>
    <t>organizacja imprez sportowo-rekreacyjnych</t>
  </si>
  <si>
    <t>remont boiska</t>
  </si>
  <si>
    <t>Komarno</t>
  </si>
  <si>
    <t>Radomierz</t>
  </si>
  <si>
    <t>zagospodarowanie terenu</t>
  </si>
  <si>
    <t>Miedzianka</t>
  </si>
  <si>
    <t>Mniszków</t>
  </si>
  <si>
    <t>60095 § 4300</t>
  </si>
  <si>
    <t>75075 § 4300</t>
  </si>
  <si>
    <t>75095 § 4300</t>
  </si>
  <si>
    <t>92120 § 2720</t>
  </si>
  <si>
    <t>92195 § 4170</t>
  </si>
  <si>
    <t>92195 § 4210</t>
  </si>
  <si>
    <t>92195 § 4300</t>
  </si>
  <si>
    <t>92695 § 4300</t>
  </si>
  <si>
    <t>suma</t>
  </si>
  <si>
    <t xml:space="preserve">Środki funduszu przypadające na dane sołectwo </t>
  </si>
  <si>
    <t>Nazwa sołectwa</t>
  </si>
  <si>
    <t>Przedsięwzięcia przewidziane do realizacji według wniosku sołectwa</t>
  </si>
  <si>
    <t xml:space="preserve"> w poszczególnych sołectwach w układzie rozdziałów klasyfikacji budżetowej</t>
  </si>
  <si>
    <t>Plan wydatków realizowanych w ramach funduszu sołeckiego</t>
  </si>
  <si>
    <t>Sołectwo</t>
  </si>
  <si>
    <t>Rozdział</t>
  </si>
  <si>
    <t>Trzcińsko</t>
  </si>
  <si>
    <t>zakup huśtawki</t>
  </si>
  <si>
    <t>montaż wiaty rekreacyjnej</t>
  </si>
  <si>
    <t>zakup i montaż wiaty przystankowej szt.1</t>
  </si>
  <si>
    <t>wynagrodzenie bezosobowe dla osoby obsługującej świetlicę w Trzcińsku</t>
  </si>
  <si>
    <t>zakupy dla zespołu ludowego „RUDAWIANIE”</t>
  </si>
  <si>
    <t>remont świetlicy (malowanie pomieszczenia, sali w byłej szkole podstawowej)</t>
  </si>
  <si>
    <t>zakup i montaż tablic informacyjnych szt.3</t>
  </si>
  <si>
    <t>zakup i montaż wiat przystankowych szt.3</t>
  </si>
  <si>
    <t>ustawienie tablicy informacyjnej na tle mapy sołectwa</t>
  </si>
  <si>
    <t>wymiana rynien na obiekcie zabytkowego kościoła</t>
  </si>
  <si>
    <t>monitoring, remont i funkcjonowanie świetlicy „RUDAWY”</t>
  </si>
  <si>
    <t>utrzymanie zespołu ludowego „RUDAWIANIE”</t>
  </si>
  <si>
    <t xml:space="preserve"> w układzie działów i rozdziałów klasyfikacji budżetowej</t>
  </si>
  <si>
    <t xml:space="preserve"> Wydatki w ramach funduszów sołeckich Janowic Wielkich, Komarna, Radomierza, Trzcińska, Miedzianki i Mniszkowa w 2011 r.</t>
  </si>
  <si>
    <t>wymiana stolarki okiennej i drzwiowej oraz zakup wyposażenia dla świetlicy środowiskowej w Komarnie</t>
  </si>
  <si>
    <t>92695 § 4210</t>
  </si>
  <si>
    <t>Dział</t>
  </si>
  <si>
    <t>% wykonania planu</t>
  </si>
  <si>
    <t>75404 § 3000</t>
  </si>
  <si>
    <t>Plan wydatków         w ramach funduszu w zł</t>
  </si>
  <si>
    <t>Wykonanie wydatków w 2011 r. w zł</t>
  </si>
  <si>
    <t>Plan</t>
  </si>
  <si>
    <t>Wykonanie planu wydatków</t>
  </si>
  <si>
    <t>Plan wykonania wydatków</t>
  </si>
  <si>
    <t>63095 § 4210</t>
  </si>
  <si>
    <t>60095 § 4210</t>
  </si>
  <si>
    <t>zmiana w ciągu roku zadania na:"Zakup i montaż słupków informacyjnych z numeracją posersji" kwota 6.301,00</t>
  </si>
  <si>
    <t xml:space="preserve">zmiana w ciągu roku zadania na:"Inwentaryzacja drzewostanu na działce przy dawnym pałacu" kwota 1.000,00 zł </t>
  </si>
  <si>
    <t>Suma środków przypadająca na wszystkie sołectwa w gminie</t>
  </si>
  <si>
    <t>Załącznik nr 8</t>
  </si>
</sst>
</file>

<file path=xl/styles.xml><?xml version="1.0" encoding="utf-8"?>
<styleSheet xmlns="http://schemas.openxmlformats.org/spreadsheetml/2006/main">
  <numFmts count="2">
    <numFmt numFmtId="44" formatCode="_-* #,##0.00\ &quot;zł&quot;_-;\-* #,##0.00\ &quot;zł&quot;_-;_-* &quot;-&quot;??\ &quot;zł&quot;_-;_-@_-"/>
    <numFmt numFmtId="164" formatCode="#,##0.00\ &quot;zł&quot;"/>
  </numFmts>
  <fonts count="7">
    <font>
      <sz val="11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0" fillId="0" borderId="0" xfId="0" applyNumberFormat="1"/>
    <xf numFmtId="0" fontId="2" fillId="0" borderId="0" xfId="0" applyNumberFormat="1" applyFont="1" applyAlignment="1">
      <alignment horizontal="center"/>
    </xf>
    <xf numFmtId="0" fontId="3" fillId="0" borderId="0" xfId="0" applyNumberFormat="1" applyFont="1"/>
    <xf numFmtId="164" fontId="3" fillId="0" borderId="0" xfId="0" applyNumberFormat="1" applyFont="1"/>
    <xf numFmtId="164" fontId="2" fillId="0" borderId="0" xfId="0" applyNumberFormat="1" applyFont="1" applyBorder="1" applyAlignment="1">
      <alignment horizontal="right" vertical="center"/>
    </xf>
    <xf numFmtId="164" fontId="0" fillId="0" borderId="0" xfId="0" applyNumberFormat="1"/>
    <xf numFmtId="0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164" fontId="2" fillId="0" borderId="1" xfId="0" applyNumberFormat="1" applyFont="1" applyBorder="1" applyAlignment="1">
      <alignment horizontal="right" vertical="center"/>
    </xf>
    <xf numFmtId="164" fontId="3" fillId="0" borderId="1" xfId="0" applyNumberFormat="1" applyFont="1" applyBorder="1" applyAlignment="1">
      <alignment horizontal="right" vertical="center"/>
    </xf>
    <xf numFmtId="164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/>
    </xf>
    <xf numFmtId="0" fontId="3" fillId="0" borderId="1" xfId="0" applyNumberFormat="1" applyFont="1" applyBorder="1"/>
    <xf numFmtId="164" fontId="3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wrapText="1"/>
    </xf>
    <xf numFmtId="4" fontId="3" fillId="0" borderId="1" xfId="0" applyNumberFormat="1" applyFont="1" applyBorder="1" applyAlignment="1">
      <alignment horizontal="right" vertical="center"/>
    </xf>
    <xf numFmtId="4" fontId="1" fillId="0" borderId="1" xfId="0" applyNumberFormat="1" applyFont="1" applyBorder="1" applyAlignment="1">
      <alignment horizontal="right" vertical="center"/>
    </xf>
    <xf numFmtId="4" fontId="0" fillId="0" borderId="1" xfId="0" applyNumberFormat="1" applyBorder="1" applyAlignment="1">
      <alignment vertical="center"/>
    </xf>
    <xf numFmtId="4" fontId="1" fillId="0" borderId="1" xfId="0" applyNumberFormat="1" applyFont="1" applyBorder="1"/>
    <xf numFmtId="4" fontId="1" fillId="0" borderId="1" xfId="0" applyNumberFormat="1" applyFont="1" applyBorder="1" applyAlignment="1">
      <alignment vertical="center"/>
    </xf>
    <xf numFmtId="164" fontId="2" fillId="0" borderId="0" xfId="0" applyNumberFormat="1" applyFont="1" applyBorder="1" applyAlignment="1">
      <alignment horizontal="center" vertical="center" wrapText="1"/>
    </xf>
    <xf numFmtId="164" fontId="3" fillId="0" borderId="0" xfId="0" applyNumberFormat="1" applyFont="1" applyBorder="1" applyAlignment="1">
      <alignment horizontal="right" vertical="center"/>
    </xf>
    <xf numFmtId="44" fontId="3" fillId="0" borderId="1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top" wrapText="1"/>
    </xf>
    <xf numFmtId="0" fontId="5" fillId="0" borderId="1" xfId="0" applyNumberFormat="1" applyFont="1" applyBorder="1" applyAlignment="1">
      <alignment vertical="top" wrapText="1"/>
    </xf>
    <xf numFmtId="164" fontId="4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vertical="center"/>
    </xf>
    <xf numFmtId="164" fontId="5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right" vertical="center" wrapText="1"/>
    </xf>
    <xf numFmtId="4" fontId="4" fillId="0" borderId="1" xfId="0" applyNumberFormat="1" applyFont="1" applyBorder="1" applyAlignment="1">
      <alignment horizontal="right" vertical="center" wrapText="1"/>
    </xf>
    <xf numFmtId="164" fontId="5" fillId="0" borderId="1" xfId="0" applyNumberFormat="1" applyFont="1" applyBorder="1" applyAlignment="1">
      <alignment horizontal="right" vertical="center" wrapText="1"/>
    </xf>
    <xf numFmtId="164" fontId="5" fillId="0" borderId="1" xfId="0" applyNumberFormat="1" applyFont="1" applyBorder="1" applyAlignment="1">
      <alignment horizontal="center"/>
    </xf>
    <xf numFmtId="164" fontId="5" fillId="0" borderId="1" xfId="0" applyNumberFormat="1" applyFont="1" applyBorder="1" applyAlignment="1">
      <alignment horizontal="right"/>
    </xf>
    <xf numFmtId="164" fontId="4" fillId="0" borderId="1" xfId="0" applyNumberFormat="1" applyFont="1" applyBorder="1" applyAlignment="1">
      <alignment horizontal="right"/>
    </xf>
    <xf numFmtId="0" fontId="4" fillId="0" borderId="2" xfId="0" applyNumberFormat="1" applyFont="1" applyFill="1" applyBorder="1" applyAlignment="1">
      <alignment horizontal="left" vertical="center"/>
    </xf>
    <xf numFmtId="0" fontId="5" fillId="0" borderId="1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5" fillId="0" borderId="1" xfId="0" applyNumberFormat="1" applyFont="1" applyBorder="1"/>
    <xf numFmtId="0" fontId="6" fillId="0" borderId="1" xfId="0" applyNumberFormat="1" applyFont="1" applyBorder="1" applyAlignment="1">
      <alignment horizontal="center" vertical="top" wrapText="1"/>
    </xf>
    <xf numFmtId="0" fontId="1" fillId="0" borderId="4" xfId="0" applyNumberFormat="1" applyFont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/>
    </xf>
    <xf numFmtId="0" fontId="2" fillId="0" borderId="6" xfId="0" applyNumberFormat="1" applyFont="1" applyFill="1" applyBorder="1" applyAlignment="1">
      <alignment horizontal="center" vertical="center"/>
    </xf>
    <xf numFmtId="0" fontId="2" fillId="0" borderId="7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left"/>
    </xf>
    <xf numFmtId="0" fontId="4" fillId="0" borderId="3" xfId="0" applyNumberFormat="1" applyFont="1" applyFill="1" applyBorder="1" applyAlignment="1">
      <alignment horizontal="left"/>
    </xf>
    <xf numFmtId="0" fontId="2" fillId="0" borderId="2" xfId="0" applyNumberFormat="1" applyFont="1" applyFill="1" applyBorder="1" applyAlignment="1">
      <alignment horizontal="left"/>
    </xf>
    <xf numFmtId="0" fontId="2" fillId="0" borderId="3" xfId="0" applyNumberFormat="1" applyFont="1" applyFill="1" applyBorder="1" applyAlignment="1">
      <alignment horizontal="left"/>
    </xf>
    <xf numFmtId="0" fontId="1" fillId="0" borderId="0" xfId="0" applyNumberFormat="1" applyFont="1" applyAlignment="1">
      <alignment horizontal="right" vertical="top"/>
    </xf>
    <xf numFmtId="0" fontId="0" fillId="0" borderId="5" xfId="0" applyNumberFormat="1" applyFont="1" applyBorder="1" applyAlignment="1">
      <alignment horizontal="center" vertical="center" wrapText="1"/>
    </xf>
    <xf numFmtId="0" fontId="0" fillId="0" borderId="6" xfId="0" applyNumberFormat="1" applyFont="1" applyBorder="1" applyAlignment="1">
      <alignment horizontal="center" vertical="center" wrapText="1"/>
    </xf>
    <xf numFmtId="0" fontId="0" fillId="0" borderId="7" xfId="0" applyNumberFormat="1" applyFont="1" applyBorder="1" applyAlignment="1">
      <alignment horizontal="center" vertical="center" wrapText="1"/>
    </xf>
    <xf numFmtId="0" fontId="0" fillId="0" borderId="5" xfId="0" applyNumberFormat="1" applyFont="1" applyBorder="1" applyAlignment="1">
      <alignment horizontal="center" vertical="center"/>
    </xf>
    <xf numFmtId="0" fontId="0" fillId="0" borderId="6" xfId="0" applyNumberFormat="1" applyFont="1" applyBorder="1" applyAlignment="1">
      <alignment horizontal="center" vertical="center"/>
    </xf>
    <xf numFmtId="0" fontId="0" fillId="0" borderId="7" xfId="0" applyNumberFormat="1" applyFont="1" applyBorder="1" applyAlignment="1">
      <alignment horizontal="center" vertical="center"/>
    </xf>
    <xf numFmtId="0" fontId="0" fillId="0" borderId="5" xfId="0" applyNumberFormat="1" applyBorder="1" applyAlignment="1">
      <alignment horizontal="center" vertical="center"/>
    </xf>
    <xf numFmtId="0" fontId="0" fillId="0" borderId="6" xfId="0" applyNumberFormat="1" applyBorder="1" applyAlignment="1">
      <alignment horizontal="center" vertical="center"/>
    </xf>
    <xf numFmtId="0" fontId="0" fillId="0" borderId="7" xfId="0" applyNumberFormat="1" applyBorder="1" applyAlignment="1">
      <alignment horizontal="center" vertical="center"/>
    </xf>
    <xf numFmtId="164" fontId="2" fillId="0" borderId="5" xfId="0" applyNumberFormat="1" applyFont="1" applyFill="1" applyBorder="1" applyAlignment="1">
      <alignment horizontal="center" vertical="center"/>
    </xf>
    <xf numFmtId="164" fontId="2" fillId="0" borderId="6" xfId="0" applyNumberFormat="1" applyFont="1" applyFill="1" applyBorder="1" applyAlignment="1">
      <alignment horizontal="center" vertical="center"/>
    </xf>
    <xf numFmtId="164" fontId="2" fillId="0" borderId="7" xfId="0" applyNumberFormat="1" applyFont="1" applyFill="1" applyBorder="1" applyAlignment="1">
      <alignment horizontal="center" vertical="center"/>
    </xf>
    <xf numFmtId="0" fontId="3" fillId="0" borderId="2" xfId="0" applyNumberFormat="1" applyFont="1" applyBorder="1" applyAlignment="1">
      <alignment horizontal="center" vertical="center"/>
    </xf>
    <xf numFmtId="0" fontId="3" fillId="0" borderId="3" xfId="0" applyNumberFormat="1" applyFont="1" applyBorder="1" applyAlignment="1">
      <alignment horizontal="center" vertical="center"/>
    </xf>
    <xf numFmtId="4" fontId="3" fillId="0" borderId="2" xfId="0" applyNumberFormat="1" applyFont="1" applyBorder="1" applyAlignment="1">
      <alignment horizontal="left" vertical="center" wrapText="1"/>
    </xf>
    <xf numFmtId="4" fontId="3" fillId="0" borderId="3" xfId="0" applyNumberFormat="1" applyFont="1" applyBorder="1" applyAlignment="1">
      <alignment horizontal="left" vertical="center" wrapText="1"/>
    </xf>
    <xf numFmtId="0" fontId="4" fillId="0" borderId="2" xfId="0" applyNumberFormat="1" applyFont="1" applyFill="1" applyBorder="1" applyAlignment="1">
      <alignment horizontal="left" vertical="center"/>
    </xf>
    <xf numFmtId="0" fontId="4" fillId="0" borderId="3" xfId="0" applyNumberFormat="1" applyFont="1" applyFill="1" applyBorder="1" applyAlignment="1">
      <alignment horizontal="left" vertical="center"/>
    </xf>
    <xf numFmtId="0" fontId="6" fillId="0" borderId="2" xfId="0" applyNumberFormat="1" applyFont="1" applyFill="1" applyBorder="1" applyAlignment="1">
      <alignment horizontal="left" vertical="center" wrapText="1"/>
    </xf>
    <xf numFmtId="0" fontId="6" fillId="0" borderId="3" xfId="0" applyNumberFormat="1" applyFont="1" applyFill="1" applyBorder="1" applyAlignment="1">
      <alignment horizontal="left" vertical="center" wrapText="1"/>
    </xf>
    <xf numFmtId="0" fontId="2" fillId="0" borderId="0" xfId="0" applyNumberFormat="1" applyFont="1" applyFill="1" applyBorder="1" applyAlignment="1">
      <alignment horizontal="center" wrapText="1"/>
    </xf>
    <xf numFmtId="0" fontId="2" fillId="0" borderId="0" xfId="0" applyNumberFormat="1" applyFont="1" applyFill="1" applyBorder="1" applyAlignment="1">
      <alignment horizontal="center"/>
    </xf>
    <xf numFmtId="0" fontId="3" fillId="0" borderId="2" xfId="0" applyNumberFormat="1" applyFont="1" applyBorder="1" applyAlignment="1">
      <alignment horizontal="left" vertical="center" wrapText="1"/>
    </xf>
    <xf numFmtId="0" fontId="3" fillId="0" borderId="3" xfId="0" applyNumberFormat="1" applyFont="1" applyBorder="1" applyAlignment="1">
      <alignment horizontal="left" vertical="center" wrapText="1"/>
    </xf>
    <xf numFmtId="0" fontId="0" fillId="0" borderId="2" xfId="0" applyNumberFormat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0" fontId="3" fillId="0" borderId="2" xfId="0" applyNumberFormat="1" applyFont="1" applyBorder="1" applyAlignment="1">
      <alignment horizontal="center" vertical="center" wrapText="1"/>
    </xf>
    <xf numFmtId="0" fontId="3" fillId="0" borderId="3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top" wrapText="1"/>
    </xf>
    <xf numFmtId="0" fontId="4" fillId="0" borderId="3" xfId="0" applyNumberFormat="1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 vertical="center" wrapText="1"/>
    </xf>
    <xf numFmtId="0" fontId="2" fillId="0" borderId="0" xfId="0" applyNumberFormat="1" applyFont="1" applyBorder="1" applyAlignment="1">
      <alignment horizontal="center" wrapText="1"/>
    </xf>
    <xf numFmtId="0" fontId="2" fillId="0" borderId="0" xfId="0" applyNumberFormat="1" applyFont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79"/>
  <sheetViews>
    <sheetView tabSelected="1" zoomScale="90" workbookViewId="0">
      <selection activeCell="J6" sqref="J6"/>
    </sheetView>
  </sheetViews>
  <sheetFormatPr defaultColWidth="8.875" defaultRowHeight="14.25"/>
  <cols>
    <col min="1" max="1" width="3.25" style="1" customWidth="1"/>
    <col min="2" max="2" width="9.125" style="1" customWidth="1"/>
    <col min="3" max="3" width="11.5" style="1" customWidth="1"/>
    <col min="4" max="4" width="11" style="1" customWidth="1"/>
    <col min="5" max="5" width="15.125" style="1" customWidth="1"/>
    <col min="6" max="6" width="10.25" style="1" customWidth="1"/>
    <col min="7" max="7" width="10.625" style="1" customWidth="1"/>
    <col min="8" max="8" width="9.125" style="1" customWidth="1"/>
    <col min="9" max="10" width="10.625" style="1" customWidth="1"/>
    <col min="11" max="16384" width="8.875" style="1"/>
  </cols>
  <sheetData>
    <row r="1" spans="1:8" ht="15.75" customHeight="1">
      <c r="E1" s="55" t="s">
        <v>56</v>
      </c>
      <c r="F1" s="55"/>
    </row>
    <row r="2" spans="1:8" ht="34.5" customHeight="1">
      <c r="A2" s="47" t="s">
        <v>40</v>
      </c>
      <c r="B2" s="47"/>
      <c r="C2" s="47"/>
      <c r="D2" s="47"/>
      <c r="E2" s="47"/>
      <c r="F2" s="47"/>
      <c r="G2" s="47"/>
      <c r="H2" s="47"/>
    </row>
    <row r="3" spans="1:8" ht="57" customHeight="1">
      <c r="A3" s="29" t="s">
        <v>0</v>
      </c>
      <c r="B3" s="29" t="s">
        <v>20</v>
      </c>
      <c r="C3" s="46" t="s">
        <v>19</v>
      </c>
      <c r="D3" s="84" t="s">
        <v>21</v>
      </c>
      <c r="E3" s="85"/>
      <c r="F3" s="46" t="s">
        <v>46</v>
      </c>
      <c r="G3" s="29" t="s">
        <v>47</v>
      </c>
      <c r="H3" s="30" t="s">
        <v>44</v>
      </c>
    </row>
    <row r="4" spans="1:8" ht="15" customHeight="1">
      <c r="A4" s="48">
        <v>1</v>
      </c>
      <c r="B4" s="56" t="s">
        <v>1</v>
      </c>
      <c r="C4" s="65">
        <v>22110</v>
      </c>
      <c r="D4" s="68"/>
      <c r="E4" s="69"/>
      <c r="F4" s="9">
        <f>SUM(F5:F9)</f>
        <v>22110</v>
      </c>
      <c r="G4" s="22">
        <f>G5+G6+G7+G8+G9</f>
        <v>12500.25</v>
      </c>
      <c r="H4" s="23">
        <f>G4/F4*100</f>
        <v>56.536635006784266</v>
      </c>
    </row>
    <row r="5" spans="1:8" ht="27.75" customHeight="1">
      <c r="A5" s="49"/>
      <c r="B5" s="57"/>
      <c r="C5" s="66"/>
      <c r="D5" s="70" t="s">
        <v>2</v>
      </c>
      <c r="E5" s="71"/>
      <c r="F5" s="19">
        <v>1000</v>
      </c>
      <c r="G5" s="21"/>
      <c r="H5" s="21"/>
    </row>
    <row r="6" spans="1:8" ht="27.4" customHeight="1">
      <c r="A6" s="49"/>
      <c r="B6" s="57"/>
      <c r="C6" s="66"/>
      <c r="D6" s="70" t="s">
        <v>38</v>
      </c>
      <c r="E6" s="71"/>
      <c r="F6" s="19">
        <v>3000</v>
      </c>
      <c r="G6" s="21">
        <v>3000</v>
      </c>
      <c r="H6" s="21">
        <f t="shared" ref="H6:H27" si="0">G6/F6*100</f>
        <v>100</v>
      </c>
    </row>
    <row r="7" spans="1:8" ht="39.75" customHeight="1">
      <c r="A7" s="49"/>
      <c r="B7" s="57"/>
      <c r="C7" s="66"/>
      <c r="D7" s="70" t="s">
        <v>37</v>
      </c>
      <c r="E7" s="71"/>
      <c r="F7" s="19">
        <v>7000</v>
      </c>
      <c r="G7" s="21">
        <v>3195.32</v>
      </c>
      <c r="H7" s="21">
        <f t="shared" si="0"/>
        <v>45.64742857142857</v>
      </c>
    </row>
    <row r="8" spans="1:8" ht="29.1" customHeight="1">
      <c r="A8" s="49"/>
      <c r="B8" s="57"/>
      <c r="C8" s="66"/>
      <c r="D8" s="70" t="s">
        <v>3</v>
      </c>
      <c r="E8" s="71"/>
      <c r="F8" s="19">
        <v>6110</v>
      </c>
      <c r="G8" s="21">
        <v>3229.93</v>
      </c>
      <c r="H8" s="21">
        <f t="shared" si="0"/>
        <v>52.86301145662847</v>
      </c>
    </row>
    <row r="9" spans="1:8" ht="15.6" customHeight="1">
      <c r="A9" s="50"/>
      <c r="B9" s="58"/>
      <c r="C9" s="67"/>
      <c r="D9" s="70" t="s">
        <v>4</v>
      </c>
      <c r="E9" s="71"/>
      <c r="F9" s="19">
        <v>5000</v>
      </c>
      <c r="G9" s="21">
        <v>3075</v>
      </c>
      <c r="H9" s="21">
        <f t="shared" si="0"/>
        <v>61.5</v>
      </c>
    </row>
    <row r="10" spans="1:8" ht="16.5" customHeight="1">
      <c r="A10" s="48">
        <v>2</v>
      </c>
      <c r="B10" s="59" t="s">
        <v>5</v>
      </c>
      <c r="C10" s="65">
        <v>22110</v>
      </c>
      <c r="D10" s="82"/>
      <c r="E10" s="83"/>
      <c r="F10" s="20">
        <f>SUM(F11:F13)</f>
        <v>22110</v>
      </c>
      <c r="G10" s="23">
        <f>G11</f>
        <v>11094.6</v>
      </c>
      <c r="H10" s="23">
        <f t="shared" si="0"/>
        <v>50.179104477611943</v>
      </c>
    </row>
    <row r="11" spans="1:8" ht="53.25" customHeight="1">
      <c r="A11" s="49"/>
      <c r="B11" s="60"/>
      <c r="C11" s="66"/>
      <c r="D11" s="78" t="s">
        <v>41</v>
      </c>
      <c r="E11" s="79"/>
      <c r="F11" s="19">
        <v>15000</v>
      </c>
      <c r="G11" s="21">
        <v>11094.6</v>
      </c>
      <c r="H11" s="21">
        <f t="shared" si="0"/>
        <v>73.964000000000013</v>
      </c>
    </row>
    <row r="12" spans="1:8" ht="31.35" customHeight="1">
      <c r="A12" s="49"/>
      <c r="B12" s="60"/>
      <c r="C12" s="66"/>
      <c r="D12" s="78" t="s">
        <v>36</v>
      </c>
      <c r="E12" s="79"/>
      <c r="F12" s="19">
        <v>5000</v>
      </c>
      <c r="G12" s="21"/>
      <c r="H12" s="21">
        <f t="shared" si="0"/>
        <v>0</v>
      </c>
    </row>
    <row r="13" spans="1:8" ht="30.75" customHeight="1">
      <c r="A13" s="50"/>
      <c r="B13" s="61"/>
      <c r="C13" s="67"/>
      <c r="D13" s="78" t="s">
        <v>35</v>
      </c>
      <c r="E13" s="79"/>
      <c r="F13" s="19">
        <v>2110</v>
      </c>
      <c r="G13" s="21"/>
      <c r="H13" s="21">
        <f t="shared" si="0"/>
        <v>0</v>
      </c>
    </row>
    <row r="14" spans="1:8" ht="15.75" customHeight="1">
      <c r="A14" s="48">
        <v>3</v>
      </c>
      <c r="B14" s="59" t="s">
        <v>6</v>
      </c>
      <c r="C14" s="65">
        <v>15433</v>
      </c>
      <c r="D14" s="80"/>
      <c r="E14" s="81"/>
      <c r="F14" s="20">
        <v>15433</v>
      </c>
      <c r="G14" s="23">
        <f>SUM(G15:G17)</f>
        <v>12075</v>
      </c>
      <c r="H14" s="21">
        <f t="shared" si="0"/>
        <v>78.241430700447097</v>
      </c>
    </row>
    <row r="15" spans="1:8" ht="31.35" customHeight="1">
      <c r="A15" s="49"/>
      <c r="B15" s="60"/>
      <c r="C15" s="66"/>
      <c r="D15" s="78" t="s">
        <v>34</v>
      </c>
      <c r="E15" s="79"/>
      <c r="F15" s="19">
        <v>9000</v>
      </c>
      <c r="G15" s="21">
        <v>9000</v>
      </c>
      <c r="H15" s="21">
        <f t="shared" si="0"/>
        <v>100</v>
      </c>
    </row>
    <row r="16" spans="1:8" ht="31.35" customHeight="1">
      <c r="A16" s="49"/>
      <c r="B16" s="60"/>
      <c r="C16" s="66"/>
      <c r="D16" s="78" t="s">
        <v>33</v>
      </c>
      <c r="E16" s="79"/>
      <c r="F16" s="19">
        <v>5000</v>
      </c>
      <c r="G16" s="21">
        <v>3075</v>
      </c>
      <c r="H16" s="21">
        <f t="shared" si="0"/>
        <v>61.5</v>
      </c>
    </row>
    <row r="17" spans="1:8" ht="38.25" customHeight="1">
      <c r="A17" s="50"/>
      <c r="B17" s="61"/>
      <c r="C17" s="67"/>
      <c r="D17" s="78" t="s">
        <v>32</v>
      </c>
      <c r="E17" s="79"/>
      <c r="F17" s="19">
        <v>1433</v>
      </c>
      <c r="G17" s="21"/>
      <c r="H17" s="21">
        <f t="shared" si="0"/>
        <v>0</v>
      </c>
    </row>
    <row r="18" spans="1:8" ht="18" customHeight="1">
      <c r="A18" s="48">
        <v>4</v>
      </c>
      <c r="B18" s="62" t="s">
        <v>26</v>
      </c>
      <c r="C18" s="65">
        <v>17290</v>
      </c>
      <c r="D18" s="80"/>
      <c r="E18" s="81"/>
      <c r="F18" s="20">
        <v>17290</v>
      </c>
      <c r="G18" s="23">
        <f>G19+G20+G21</f>
        <v>14844.88</v>
      </c>
      <c r="H18" s="21">
        <f t="shared" si="0"/>
        <v>85.858183921341819</v>
      </c>
    </row>
    <row r="19" spans="1:8" ht="26.25" customHeight="1">
      <c r="A19" s="49"/>
      <c r="B19" s="63"/>
      <c r="C19" s="66"/>
      <c r="D19" s="70" t="s">
        <v>31</v>
      </c>
      <c r="E19" s="71"/>
      <c r="F19" s="19">
        <v>1000</v>
      </c>
      <c r="G19" s="21">
        <v>1000</v>
      </c>
      <c r="H19" s="21">
        <f t="shared" si="0"/>
        <v>100</v>
      </c>
    </row>
    <row r="20" spans="1:8" ht="43.5" customHeight="1">
      <c r="A20" s="49"/>
      <c r="B20" s="63"/>
      <c r="C20" s="66"/>
      <c r="D20" s="70" t="s">
        <v>30</v>
      </c>
      <c r="E20" s="71"/>
      <c r="F20" s="19">
        <v>2000</v>
      </c>
      <c r="G20" s="21">
        <v>1497.07</v>
      </c>
      <c r="H20" s="21">
        <f t="shared" si="0"/>
        <v>74.853499999999997</v>
      </c>
    </row>
    <row r="21" spans="1:8" ht="15.6" customHeight="1">
      <c r="A21" s="50"/>
      <c r="B21" s="64"/>
      <c r="C21" s="67"/>
      <c r="D21" s="70" t="s">
        <v>7</v>
      </c>
      <c r="E21" s="71"/>
      <c r="F21" s="19">
        <v>14290</v>
      </c>
      <c r="G21" s="21">
        <v>12347.81</v>
      </c>
      <c r="H21" s="21">
        <f t="shared" si="0"/>
        <v>86.408747375787271</v>
      </c>
    </row>
    <row r="22" spans="1:8" ht="54" customHeight="1">
      <c r="A22" s="48">
        <v>5</v>
      </c>
      <c r="B22" s="59" t="s">
        <v>8</v>
      </c>
      <c r="C22" s="65">
        <v>6345</v>
      </c>
      <c r="D22" s="78" t="s">
        <v>54</v>
      </c>
      <c r="E22" s="79"/>
      <c r="F22" s="20">
        <v>6345</v>
      </c>
      <c r="G22" s="21"/>
      <c r="H22" s="21">
        <f t="shared" si="0"/>
        <v>0</v>
      </c>
    </row>
    <row r="23" spans="1:8" ht="25.5" customHeight="1">
      <c r="A23" s="50"/>
      <c r="B23" s="61"/>
      <c r="C23" s="67"/>
      <c r="D23" s="78" t="s">
        <v>29</v>
      </c>
      <c r="E23" s="79"/>
      <c r="F23" s="19">
        <v>6345</v>
      </c>
      <c r="G23" s="21"/>
      <c r="H23" s="21">
        <f t="shared" si="0"/>
        <v>0</v>
      </c>
    </row>
    <row r="24" spans="1:8" ht="59.25" customHeight="1">
      <c r="A24" s="48">
        <v>6</v>
      </c>
      <c r="B24" s="59" t="s">
        <v>9</v>
      </c>
      <c r="C24" s="65">
        <v>6301</v>
      </c>
      <c r="D24" s="78" t="s">
        <v>53</v>
      </c>
      <c r="E24" s="79"/>
      <c r="F24" s="20">
        <v>6301</v>
      </c>
      <c r="G24" s="21"/>
      <c r="H24" s="21">
        <f t="shared" si="0"/>
        <v>0</v>
      </c>
    </row>
    <row r="25" spans="1:8">
      <c r="A25" s="49"/>
      <c r="B25" s="60"/>
      <c r="C25" s="66"/>
      <c r="D25" s="78" t="s">
        <v>27</v>
      </c>
      <c r="E25" s="79"/>
      <c r="F25" s="19">
        <v>1201</v>
      </c>
      <c r="G25" s="21"/>
      <c r="H25" s="21">
        <f t="shared" si="0"/>
        <v>0</v>
      </c>
    </row>
    <row r="26" spans="1:8">
      <c r="A26" s="50"/>
      <c r="B26" s="61"/>
      <c r="C26" s="67"/>
      <c r="D26" s="78" t="s">
        <v>28</v>
      </c>
      <c r="E26" s="79"/>
      <c r="F26" s="19">
        <v>5100</v>
      </c>
      <c r="G26" s="21"/>
      <c r="H26" s="21">
        <f t="shared" si="0"/>
        <v>0</v>
      </c>
    </row>
    <row r="27" spans="1:8" ht="32.25" customHeight="1">
      <c r="A27" s="74"/>
      <c r="B27" s="75"/>
      <c r="C27" s="9">
        <v>89589</v>
      </c>
      <c r="D27" s="74" t="s">
        <v>55</v>
      </c>
      <c r="E27" s="75"/>
      <c r="F27" s="20">
        <v>89589</v>
      </c>
      <c r="G27" s="23">
        <f>G4+G10+G14+G18</f>
        <v>50514.729999999996</v>
      </c>
      <c r="H27" s="21">
        <f t="shared" si="0"/>
        <v>56.384969136835991</v>
      </c>
    </row>
    <row r="28" spans="1:8" ht="23.25" customHeight="1">
      <c r="A28" s="88" t="s">
        <v>23</v>
      </c>
      <c r="B28" s="88"/>
      <c r="C28" s="88"/>
      <c r="D28" s="88"/>
      <c r="E28" s="88"/>
      <c r="F28" s="88"/>
    </row>
    <row r="29" spans="1:8" ht="13.5" customHeight="1">
      <c r="A29" s="89" t="s">
        <v>39</v>
      </c>
      <c r="B29" s="89"/>
      <c r="C29" s="89"/>
      <c r="D29" s="89"/>
      <c r="E29" s="89"/>
      <c r="F29" s="89"/>
    </row>
    <row r="30" spans="1:8" ht="38.25" customHeight="1">
      <c r="A30" s="7" t="s">
        <v>0</v>
      </c>
      <c r="B30" s="7" t="s">
        <v>43</v>
      </c>
      <c r="C30" s="11" t="s">
        <v>25</v>
      </c>
      <c r="D30" s="7" t="s">
        <v>48</v>
      </c>
      <c r="E30" s="18" t="s">
        <v>49</v>
      </c>
      <c r="F30" s="11" t="s">
        <v>44</v>
      </c>
      <c r="G30" s="24"/>
    </row>
    <row r="31" spans="1:8" ht="19.5" customHeight="1">
      <c r="A31" s="7">
        <v>1</v>
      </c>
      <c r="B31" s="86">
        <v>600</v>
      </c>
      <c r="C31" s="17" t="s">
        <v>52</v>
      </c>
      <c r="D31" s="26">
        <v>3415</v>
      </c>
      <c r="E31" s="26">
        <v>3415</v>
      </c>
      <c r="F31" s="10">
        <f>E31/D31*100</f>
        <v>100</v>
      </c>
      <c r="G31" s="24"/>
    </row>
    <row r="32" spans="1:8" ht="16.149999999999999" customHeight="1">
      <c r="A32" s="12">
        <v>2</v>
      </c>
      <c r="B32" s="87"/>
      <c r="C32" s="13" t="s">
        <v>10</v>
      </c>
      <c r="D32" s="10">
        <f>D62+D76+D77+D74</f>
        <v>16701</v>
      </c>
      <c r="E32" s="10">
        <f>E62+E76+E77+E74</f>
        <v>9000</v>
      </c>
      <c r="F32" s="10">
        <f>E32/D32*100</f>
        <v>53.888988683312377</v>
      </c>
      <c r="G32" s="25"/>
    </row>
    <row r="33" spans="1:7" ht="16.149999999999999" customHeight="1">
      <c r="A33" s="12">
        <v>3</v>
      </c>
      <c r="B33" s="27">
        <v>630</v>
      </c>
      <c r="C33" s="13" t="s">
        <v>51</v>
      </c>
      <c r="D33" s="10">
        <v>4394</v>
      </c>
      <c r="E33" s="10">
        <f>E67</f>
        <v>2452.3200000000002</v>
      </c>
      <c r="F33" s="10"/>
      <c r="G33" s="25"/>
    </row>
    <row r="34" spans="1:7" ht="16.149999999999999" customHeight="1">
      <c r="A34" s="8">
        <v>4</v>
      </c>
      <c r="B34" s="8">
        <v>750</v>
      </c>
      <c r="C34" s="13" t="s">
        <v>11</v>
      </c>
      <c r="D34" s="10">
        <v>1000</v>
      </c>
      <c r="E34" s="10"/>
      <c r="F34" s="10">
        <f t="shared" ref="F34:F43" si="1">E34/D34*100</f>
        <v>0</v>
      </c>
      <c r="G34" s="25"/>
    </row>
    <row r="35" spans="1:7" ht="16.149999999999999" customHeight="1">
      <c r="A35" s="8">
        <v>5</v>
      </c>
      <c r="B35" s="8"/>
      <c r="C35" s="13" t="s">
        <v>12</v>
      </c>
      <c r="D35" s="10">
        <f>D57+D64</f>
        <v>7110</v>
      </c>
      <c r="E35" s="10">
        <f>E57+E64</f>
        <v>3075</v>
      </c>
      <c r="F35" s="10">
        <f t="shared" si="1"/>
        <v>43.248945147679322</v>
      </c>
      <c r="G35" s="25"/>
    </row>
    <row r="36" spans="1:7" ht="16.149999999999999" customHeight="1">
      <c r="A36" s="8">
        <v>6</v>
      </c>
      <c r="B36" s="8">
        <v>754</v>
      </c>
      <c r="C36" s="13" t="s">
        <v>45</v>
      </c>
      <c r="D36" s="10">
        <v>300</v>
      </c>
      <c r="E36" s="10">
        <v>300</v>
      </c>
      <c r="F36" s="10">
        <f t="shared" si="1"/>
        <v>100</v>
      </c>
      <c r="G36" s="25"/>
    </row>
    <row r="37" spans="1:7" ht="16.149999999999999" customHeight="1">
      <c r="A37" s="8">
        <v>7</v>
      </c>
      <c r="B37" s="14">
        <v>921</v>
      </c>
      <c r="C37" s="13" t="s">
        <v>13</v>
      </c>
      <c r="D37" s="10">
        <v>5000</v>
      </c>
      <c r="E37" s="10"/>
      <c r="F37" s="10"/>
      <c r="G37" s="25"/>
    </row>
    <row r="38" spans="1:7" ht="16.149999999999999" customHeight="1">
      <c r="A38" s="8">
        <v>8</v>
      </c>
      <c r="B38" s="8"/>
      <c r="C38" s="13" t="s">
        <v>14</v>
      </c>
      <c r="D38" s="10">
        <f>D51+D68</f>
        <v>8155</v>
      </c>
      <c r="E38" s="10">
        <f>E51+E68</f>
        <v>4497.07</v>
      </c>
      <c r="F38" s="10">
        <f t="shared" si="1"/>
        <v>55.144941753525444</v>
      </c>
      <c r="G38" s="25"/>
    </row>
    <row r="39" spans="1:7" ht="16.149999999999999" customHeight="1">
      <c r="A39" s="8">
        <v>9</v>
      </c>
      <c r="B39" s="8"/>
      <c r="C39" s="13" t="s">
        <v>15</v>
      </c>
      <c r="D39" s="10">
        <f>D52+D59+D63+D69</f>
        <v>7483</v>
      </c>
      <c r="E39" s="10">
        <f>E52+E59+E63+E69</f>
        <v>2548.3199999999997</v>
      </c>
      <c r="F39" s="10">
        <f t="shared" si="1"/>
        <v>34.054790859281034</v>
      </c>
      <c r="G39" s="25"/>
    </row>
    <row r="40" spans="1:7" ht="16.149999999999999" customHeight="1">
      <c r="A40" s="8">
        <v>10</v>
      </c>
      <c r="B40" s="8"/>
      <c r="C40" s="13" t="s">
        <v>16</v>
      </c>
      <c r="D40" s="10">
        <f>D53+D60+D73</f>
        <v>23395</v>
      </c>
      <c r="E40" s="10">
        <f>E53+E60+E73</f>
        <v>14240.1</v>
      </c>
      <c r="F40" s="10">
        <f t="shared" si="1"/>
        <v>60.868134216712974</v>
      </c>
      <c r="G40" s="25"/>
    </row>
    <row r="41" spans="1:7" ht="16.149999999999999" customHeight="1">
      <c r="A41" s="12">
        <v>11</v>
      </c>
      <c r="B41" s="15">
        <v>926</v>
      </c>
      <c r="C41" s="13" t="s">
        <v>42</v>
      </c>
      <c r="D41" s="10">
        <f>D54+D70</f>
        <v>1996</v>
      </c>
      <c r="E41" s="10">
        <f>E54+E70</f>
        <v>1855.69</v>
      </c>
      <c r="F41" s="10"/>
      <c r="G41" s="25"/>
    </row>
    <row r="42" spans="1:7" ht="16.149999999999999" customHeight="1">
      <c r="A42" s="12">
        <v>12</v>
      </c>
      <c r="B42" s="15"/>
      <c r="C42" s="13" t="s">
        <v>17</v>
      </c>
      <c r="D42" s="10">
        <f>D55+D71</f>
        <v>10640</v>
      </c>
      <c r="E42" s="10">
        <f>E55+E71</f>
        <v>9131.23</v>
      </c>
      <c r="F42" s="10">
        <f t="shared" si="1"/>
        <v>85.819830827067662</v>
      </c>
      <c r="G42" s="25"/>
    </row>
    <row r="43" spans="1:7" ht="16.149999999999999" customHeight="1">
      <c r="A43" s="16"/>
      <c r="B43" s="53" t="s">
        <v>18</v>
      </c>
      <c r="C43" s="54"/>
      <c r="D43" s="9">
        <f>SUM(D31:D42)</f>
        <v>89589</v>
      </c>
      <c r="E43" s="9">
        <f>SUM(E31:E42)</f>
        <v>50514.729999999996</v>
      </c>
      <c r="F43" s="10">
        <f t="shared" si="1"/>
        <v>56.384969136835991</v>
      </c>
      <c r="G43" s="5"/>
    </row>
    <row r="44" spans="1:7" ht="17.25" customHeight="1">
      <c r="A44" s="76" t="s">
        <v>23</v>
      </c>
      <c r="B44" s="76"/>
      <c r="C44" s="76"/>
      <c r="D44" s="76"/>
      <c r="E44" s="76"/>
      <c r="F44" s="76"/>
    </row>
    <row r="45" spans="1:7" ht="15.6" customHeight="1">
      <c r="A45" s="77" t="s">
        <v>22</v>
      </c>
      <c r="B45" s="77"/>
      <c r="C45" s="77"/>
      <c r="D45" s="77"/>
      <c r="E45" s="77"/>
      <c r="F45" s="77"/>
    </row>
    <row r="46" spans="1:7" ht="7.5" customHeight="1">
      <c r="A46" s="2"/>
      <c r="B46" s="3"/>
      <c r="C46" s="4"/>
      <c r="D46" s="3"/>
      <c r="E46" s="3"/>
      <c r="F46" s="4"/>
    </row>
    <row r="47" spans="1:7" ht="24">
      <c r="A47" s="28" t="s">
        <v>0</v>
      </c>
      <c r="B47" s="28" t="s">
        <v>24</v>
      </c>
      <c r="C47" s="31" t="s">
        <v>25</v>
      </c>
      <c r="D47" s="28" t="s">
        <v>48</v>
      </c>
      <c r="E47" s="32" t="s">
        <v>50</v>
      </c>
      <c r="F47" s="31" t="s">
        <v>44</v>
      </c>
    </row>
    <row r="48" spans="1:7">
      <c r="A48" s="33">
        <v>1</v>
      </c>
      <c r="B48" s="34" t="s">
        <v>1</v>
      </c>
      <c r="C48" s="35"/>
      <c r="D48" s="36">
        <f>SUM(D49:D55)</f>
        <v>22110</v>
      </c>
      <c r="E48" s="36">
        <f>SUM(E49:E55)</f>
        <v>12500.25</v>
      </c>
      <c r="F48" s="37">
        <f>E48/D48*100</f>
        <v>56.536635006784266</v>
      </c>
    </row>
    <row r="49" spans="1:6">
      <c r="A49" s="33"/>
      <c r="B49" s="34"/>
      <c r="C49" s="35" t="s">
        <v>45</v>
      </c>
      <c r="D49" s="38">
        <v>300</v>
      </c>
      <c r="E49" s="38">
        <v>300</v>
      </c>
      <c r="F49" s="37">
        <f t="shared" ref="F49:F78" si="2">E49/D49*100</f>
        <v>100</v>
      </c>
    </row>
    <row r="50" spans="1:6">
      <c r="A50" s="33"/>
      <c r="B50" s="33"/>
      <c r="C50" s="35" t="s">
        <v>11</v>
      </c>
      <c r="D50" s="38">
        <v>1000</v>
      </c>
      <c r="E50" s="38"/>
      <c r="F50" s="37"/>
    </row>
    <row r="51" spans="1:6">
      <c r="A51" s="33"/>
      <c r="B51" s="33"/>
      <c r="C51" s="35" t="s">
        <v>14</v>
      </c>
      <c r="D51" s="38">
        <v>6155</v>
      </c>
      <c r="E51" s="38">
        <v>3000</v>
      </c>
      <c r="F51" s="37">
        <f t="shared" si="2"/>
        <v>48.740861088545898</v>
      </c>
    </row>
    <row r="52" spans="1:6">
      <c r="A52" s="33"/>
      <c r="B52" s="33"/>
      <c r="C52" s="35" t="s">
        <v>15</v>
      </c>
      <c r="D52" s="38">
        <v>2950</v>
      </c>
      <c r="E52" s="38">
        <v>1548.32</v>
      </c>
      <c r="F52" s="37">
        <f t="shared" si="2"/>
        <v>52.485423728813551</v>
      </c>
    </row>
    <row r="53" spans="1:6">
      <c r="A53" s="33"/>
      <c r="B53" s="33"/>
      <c r="C53" s="39" t="s">
        <v>16</v>
      </c>
      <c r="D53" s="40">
        <v>5550</v>
      </c>
      <c r="E53" s="40">
        <v>3145.5</v>
      </c>
      <c r="F53" s="37">
        <f t="shared" si="2"/>
        <v>56.675675675675677</v>
      </c>
    </row>
    <row r="54" spans="1:6">
      <c r="A54" s="33"/>
      <c r="B54" s="33"/>
      <c r="C54" s="39" t="s">
        <v>42</v>
      </c>
      <c r="D54" s="40">
        <v>140</v>
      </c>
      <c r="E54" s="40"/>
      <c r="F54" s="37"/>
    </row>
    <row r="55" spans="1:6">
      <c r="A55" s="33"/>
      <c r="B55" s="33"/>
      <c r="C55" s="39" t="s">
        <v>17</v>
      </c>
      <c r="D55" s="40">
        <v>6015</v>
      </c>
      <c r="E55" s="40">
        <v>4506.43</v>
      </c>
      <c r="F55" s="37">
        <f t="shared" si="2"/>
        <v>74.919866999168747</v>
      </c>
    </row>
    <row r="56" spans="1:6">
      <c r="A56" s="33">
        <v>2</v>
      </c>
      <c r="B56" s="72" t="s">
        <v>5</v>
      </c>
      <c r="C56" s="73"/>
      <c r="D56" s="41">
        <f>SUM(D57:D60)</f>
        <v>22110</v>
      </c>
      <c r="E56" s="41">
        <f>SUM(E57:E60)</f>
        <v>11094.6</v>
      </c>
      <c r="F56" s="37">
        <f t="shared" si="2"/>
        <v>50.179104477611943</v>
      </c>
    </row>
    <row r="57" spans="1:6">
      <c r="A57" s="33"/>
      <c r="B57" s="33"/>
      <c r="C57" s="39" t="s">
        <v>12</v>
      </c>
      <c r="D57" s="40">
        <v>2110</v>
      </c>
      <c r="E57" s="40"/>
      <c r="F57" s="37"/>
    </row>
    <row r="58" spans="1:6">
      <c r="A58" s="33"/>
      <c r="B58" s="33"/>
      <c r="C58" s="39" t="s">
        <v>13</v>
      </c>
      <c r="D58" s="40">
        <v>5000</v>
      </c>
      <c r="E58" s="40"/>
      <c r="F58" s="37"/>
    </row>
    <row r="59" spans="1:6">
      <c r="A59" s="33"/>
      <c r="B59" s="33"/>
      <c r="C59" s="39" t="s">
        <v>15</v>
      </c>
      <c r="D59" s="40">
        <v>2800</v>
      </c>
      <c r="E59" s="40"/>
      <c r="F59" s="37"/>
    </row>
    <row r="60" spans="1:6">
      <c r="A60" s="33"/>
      <c r="B60" s="33"/>
      <c r="C60" s="39" t="s">
        <v>16</v>
      </c>
      <c r="D60" s="40">
        <v>12200</v>
      </c>
      <c r="E60" s="40">
        <v>11094.6</v>
      </c>
      <c r="F60" s="37">
        <f t="shared" si="2"/>
        <v>90.93934426229508</v>
      </c>
    </row>
    <row r="61" spans="1:6">
      <c r="A61" s="33">
        <v>3</v>
      </c>
      <c r="B61" s="72" t="s">
        <v>6</v>
      </c>
      <c r="C61" s="73"/>
      <c r="D61" s="41">
        <f>SUM(D62:D64)</f>
        <v>15433</v>
      </c>
      <c r="E61" s="41">
        <f>SUM(E62:E64)</f>
        <v>12075</v>
      </c>
      <c r="F61" s="37">
        <f t="shared" si="2"/>
        <v>78.241430700447097</v>
      </c>
    </row>
    <row r="62" spans="1:6">
      <c r="A62" s="33"/>
      <c r="B62" s="33"/>
      <c r="C62" s="39" t="s">
        <v>10</v>
      </c>
      <c r="D62" s="40">
        <v>9700</v>
      </c>
      <c r="E62" s="40">
        <v>9000</v>
      </c>
      <c r="F62" s="37">
        <f t="shared" si="2"/>
        <v>92.783505154639172</v>
      </c>
    </row>
    <row r="63" spans="1:6">
      <c r="A63" s="33"/>
      <c r="B63" s="33"/>
      <c r="C63" s="39" t="s">
        <v>16</v>
      </c>
      <c r="D63" s="40">
        <v>733</v>
      </c>
      <c r="E63" s="40"/>
      <c r="F63" s="37"/>
    </row>
    <row r="64" spans="1:6">
      <c r="A64" s="33"/>
      <c r="B64" s="33"/>
      <c r="C64" s="39" t="s">
        <v>12</v>
      </c>
      <c r="D64" s="40">
        <v>5000</v>
      </c>
      <c r="E64" s="40">
        <v>3075</v>
      </c>
      <c r="F64" s="37">
        <f t="shared" si="2"/>
        <v>61.5</v>
      </c>
    </row>
    <row r="65" spans="1:6">
      <c r="A65" s="33">
        <v>4</v>
      </c>
      <c r="B65" s="72" t="s">
        <v>26</v>
      </c>
      <c r="C65" s="73"/>
      <c r="D65" s="41">
        <f>SUM(D66:D71)</f>
        <v>17290</v>
      </c>
      <c r="E65" s="41">
        <f>SUM(E66:E71)</f>
        <v>14844.880000000001</v>
      </c>
      <c r="F65" s="37">
        <f t="shared" si="2"/>
        <v>85.858183921341819</v>
      </c>
    </row>
    <row r="66" spans="1:6">
      <c r="A66" s="33"/>
      <c r="B66" s="42"/>
      <c r="C66" s="43" t="s">
        <v>52</v>
      </c>
      <c r="D66" s="40">
        <v>3415</v>
      </c>
      <c r="E66" s="40">
        <v>3415</v>
      </c>
      <c r="F66" s="37">
        <f t="shared" si="2"/>
        <v>100</v>
      </c>
    </row>
    <row r="67" spans="1:6">
      <c r="A67" s="33"/>
      <c r="B67" s="42"/>
      <c r="C67" s="43" t="s">
        <v>51</v>
      </c>
      <c r="D67" s="40">
        <v>4394</v>
      </c>
      <c r="E67" s="40">
        <v>2452.3200000000002</v>
      </c>
      <c r="F67" s="37">
        <f t="shared" si="2"/>
        <v>55.810650887573964</v>
      </c>
    </row>
    <row r="68" spans="1:6">
      <c r="A68" s="33"/>
      <c r="B68" s="33"/>
      <c r="C68" s="39" t="s">
        <v>14</v>
      </c>
      <c r="D68" s="40">
        <v>2000</v>
      </c>
      <c r="E68" s="40">
        <v>1497.07</v>
      </c>
      <c r="F68" s="37">
        <f t="shared" si="2"/>
        <v>74.853499999999997</v>
      </c>
    </row>
    <row r="69" spans="1:6">
      <c r="A69" s="33"/>
      <c r="B69" s="33"/>
      <c r="C69" s="39" t="s">
        <v>15</v>
      </c>
      <c r="D69" s="40">
        <v>1000</v>
      </c>
      <c r="E69" s="40">
        <v>1000</v>
      </c>
      <c r="F69" s="37">
        <f t="shared" si="2"/>
        <v>100</v>
      </c>
    </row>
    <row r="70" spans="1:6">
      <c r="A70" s="33"/>
      <c r="B70" s="33"/>
      <c r="C70" s="39" t="s">
        <v>42</v>
      </c>
      <c r="D70" s="40">
        <v>1856</v>
      </c>
      <c r="E70" s="40">
        <v>1855.69</v>
      </c>
      <c r="F70" s="37">
        <f t="shared" si="2"/>
        <v>99.98329741379311</v>
      </c>
    </row>
    <row r="71" spans="1:6">
      <c r="A71" s="33"/>
      <c r="B71" s="33"/>
      <c r="C71" s="39" t="s">
        <v>17</v>
      </c>
      <c r="D71" s="40">
        <v>4625</v>
      </c>
      <c r="E71" s="40">
        <v>4624.8</v>
      </c>
      <c r="F71" s="37">
        <f t="shared" si="2"/>
        <v>99.99567567567567</v>
      </c>
    </row>
    <row r="72" spans="1:6">
      <c r="A72" s="33">
        <v>5</v>
      </c>
      <c r="B72" s="72" t="s">
        <v>8</v>
      </c>
      <c r="C72" s="73"/>
      <c r="D72" s="41">
        <f>SUM(D73:D74)</f>
        <v>6345</v>
      </c>
      <c r="E72" s="41"/>
      <c r="F72" s="37"/>
    </row>
    <row r="73" spans="1:6">
      <c r="A73" s="33"/>
      <c r="B73" s="33"/>
      <c r="C73" s="39" t="s">
        <v>16</v>
      </c>
      <c r="D73" s="40">
        <v>5645</v>
      </c>
      <c r="E73" s="40"/>
      <c r="F73" s="37"/>
    </row>
    <row r="74" spans="1:6">
      <c r="A74" s="33"/>
      <c r="B74" s="44"/>
      <c r="C74" s="39" t="s">
        <v>10</v>
      </c>
      <c r="D74" s="40">
        <v>700</v>
      </c>
      <c r="E74" s="40"/>
      <c r="F74" s="37"/>
    </row>
    <row r="75" spans="1:6">
      <c r="A75" s="33">
        <v>6</v>
      </c>
      <c r="B75" s="72" t="s">
        <v>9</v>
      </c>
      <c r="C75" s="73"/>
      <c r="D75" s="41">
        <f>SUM(D76:D77)</f>
        <v>6301</v>
      </c>
      <c r="E75" s="41"/>
      <c r="F75" s="37"/>
    </row>
    <row r="76" spans="1:6">
      <c r="A76" s="33"/>
      <c r="B76" s="33"/>
      <c r="C76" s="39" t="s">
        <v>10</v>
      </c>
      <c r="D76" s="40">
        <v>1201</v>
      </c>
      <c r="E76" s="40"/>
      <c r="F76" s="37"/>
    </row>
    <row r="77" spans="1:6">
      <c r="A77" s="33"/>
      <c r="B77" s="33"/>
      <c r="C77" s="39" t="s">
        <v>10</v>
      </c>
      <c r="D77" s="40">
        <v>5100</v>
      </c>
      <c r="E77" s="40"/>
      <c r="F77" s="37"/>
    </row>
    <row r="78" spans="1:6">
      <c r="A78" s="45"/>
      <c r="B78" s="51" t="s">
        <v>18</v>
      </c>
      <c r="C78" s="52"/>
      <c r="D78" s="41">
        <f>D48+D56+D61+D65+D72+D75</f>
        <v>89589</v>
      </c>
      <c r="E78" s="41">
        <f>E48+E56+E61+E65+E72+E75</f>
        <v>50514.729999999996</v>
      </c>
      <c r="F78" s="37">
        <f t="shared" si="2"/>
        <v>56.384969136835991</v>
      </c>
    </row>
    <row r="79" spans="1:6">
      <c r="F79" s="6"/>
    </row>
  </sheetData>
  <mergeCells count="58">
    <mergeCell ref="D3:E3"/>
    <mergeCell ref="B31:B32"/>
    <mergeCell ref="A22:A23"/>
    <mergeCell ref="A28:F28"/>
    <mergeCell ref="A29:F29"/>
    <mergeCell ref="D23:E23"/>
    <mergeCell ref="D24:E24"/>
    <mergeCell ref="D25:E25"/>
    <mergeCell ref="D26:E26"/>
    <mergeCell ref="D19:E19"/>
    <mergeCell ref="D20:E20"/>
    <mergeCell ref="D21:E21"/>
    <mergeCell ref="D22:E22"/>
    <mergeCell ref="A4:A9"/>
    <mergeCell ref="D7:E7"/>
    <mergeCell ref="A10:A13"/>
    <mergeCell ref="D9:E9"/>
    <mergeCell ref="D17:E17"/>
    <mergeCell ref="D18:E18"/>
    <mergeCell ref="D5:E5"/>
    <mergeCell ref="A14:A17"/>
    <mergeCell ref="A18:A21"/>
    <mergeCell ref="D10:E10"/>
    <mergeCell ref="D11:E11"/>
    <mergeCell ref="D12:E12"/>
    <mergeCell ref="D16:E16"/>
    <mergeCell ref="D4:E4"/>
    <mergeCell ref="D6:E6"/>
    <mergeCell ref="B24:B26"/>
    <mergeCell ref="B75:C75"/>
    <mergeCell ref="B56:C56"/>
    <mergeCell ref="B61:C61"/>
    <mergeCell ref="B65:C65"/>
    <mergeCell ref="B72:C72"/>
    <mergeCell ref="A27:B27"/>
    <mergeCell ref="A44:F44"/>
    <mergeCell ref="A45:F45"/>
    <mergeCell ref="D27:E27"/>
    <mergeCell ref="D13:E13"/>
    <mergeCell ref="D14:E14"/>
    <mergeCell ref="D15:E15"/>
    <mergeCell ref="D8:E8"/>
    <mergeCell ref="A2:H2"/>
    <mergeCell ref="A24:A26"/>
    <mergeCell ref="B78:C78"/>
    <mergeCell ref="B43:C43"/>
    <mergeCell ref="E1:F1"/>
    <mergeCell ref="B4:B9"/>
    <mergeCell ref="B10:B13"/>
    <mergeCell ref="B14:B17"/>
    <mergeCell ref="B18:B21"/>
    <mergeCell ref="B22:B23"/>
    <mergeCell ref="C4:C9"/>
    <mergeCell ref="C10:C13"/>
    <mergeCell ref="C14:C17"/>
    <mergeCell ref="C18:C21"/>
    <mergeCell ref="C22:C23"/>
    <mergeCell ref="C24:C26"/>
  </mergeCells>
  <phoneticPr fontId="0" type="noConversion"/>
  <pageMargins left="0.7" right="0.7" top="0.54" bottom="0.3" header="0.44" footer="0.51180555555555551"/>
  <pageSetup paperSize="9" firstPageNumber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8.875" defaultRowHeight="14.25"/>
  <cols>
    <col min="1" max="1" width="10.625" style="1" customWidth="1"/>
    <col min="2" max="16384" width="8.875" style="1"/>
  </cols>
  <sheetData/>
  <phoneticPr fontId="0" type="noConversion"/>
  <pageMargins left="0" right="0" top="0" bottom="0" header="0.51180555555555551" footer="0.51180555555555551"/>
  <pageSetup paperSize="9" orientation="portrait" useFirstPageNumber="1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8.875" defaultRowHeight="14.25"/>
  <cols>
    <col min="1" max="1" width="10.625" style="1" customWidth="1"/>
    <col min="2" max="16384" width="8.875" style="1"/>
  </cols>
  <sheetData/>
  <phoneticPr fontId="0" type="noConversion"/>
  <pageMargins left="0" right="0" top="0" bottom="0" header="0.51180555555555551" footer="0.51180555555555551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xxx</cp:lastModifiedBy>
  <cp:lastPrinted>2012-03-28T06:46:28Z</cp:lastPrinted>
  <dcterms:created xsi:type="dcterms:W3CDTF">2011-08-29T10:16:16Z</dcterms:created>
  <dcterms:modified xsi:type="dcterms:W3CDTF">2012-03-28T09:48:12Z</dcterms:modified>
</cp:coreProperties>
</file>