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785" windowHeight="78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Arkusz1!$A$1:$H$121</definedName>
    <definedName name="_xlnm.Print_Titles" localSheetId="0">Arkusz1!$2:$3</definedName>
  </definedNames>
  <calcPr calcId="124519"/>
</workbook>
</file>

<file path=xl/calcChain.xml><?xml version="1.0" encoding="utf-8"?>
<calcChain xmlns="http://schemas.openxmlformats.org/spreadsheetml/2006/main">
  <c r="H121" i="1"/>
  <c r="H120"/>
  <c r="G66"/>
  <c r="F66"/>
  <c r="E87"/>
  <c r="G87"/>
  <c r="F87"/>
  <c r="G48"/>
  <c r="F48"/>
  <c r="G54"/>
  <c r="F54"/>
  <c r="G83"/>
  <c r="F83"/>
  <c r="G33"/>
  <c r="F33"/>
  <c r="E33"/>
  <c r="F30"/>
  <c r="G30"/>
  <c r="E30"/>
  <c r="G5"/>
  <c r="G121" s="1"/>
  <c r="F5"/>
  <c r="F121" s="1"/>
  <c r="E5"/>
  <c r="E121" s="1"/>
  <c r="F116"/>
  <c r="G116"/>
  <c r="E116"/>
  <c r="H5" l="1"/>
  <c r="H116"/>
</calcChain>
</file>

<file path=xl/sharedStrings.xml><?xml version="1.0" encoding="utf-8"?>
<sst xmlns="http://schemas.openxmlformats.org/spreadsheetml/2006/main" count="257" uniqueCount="169">
  <si>
    <t>Dział</t>
  </si>
  <si>
    <t>Rozdział</t>
  </si>
  <si>
    <t>§</t>
  </si>
  <si>
    <t>Wyszczególnienie</t>
  </si>
  <si>
    <t>Plan</t>
  </si>
  <si>
    <t>Wykonanie</t>
  </si>
  <si>
    <t>ogółem</t>
  </si>
  <si>
    <t>po zmianach</t>
  </si>
  <si>
    <t>na dzień 31.12. 2011 r.</t>
  </si>
  <si>
    <t>I. DOCHODY Z PODATKÓW I OPŁAT</t>
  </si>
  <si>
    <t>0310</t>
  </si>
  <si>
    <t>podatek od nieruchomości od osób prawnych</t>
  </si>
  <si>
    <t>podatek od nieruchomości od osób fizycznych</t>
  </si>
  <si>
    <t>Razem podatek od nieruchomości</t>
  </si>
  <si>
    <t>0320</t>
  </si>
  <si>
    <t>podatek rolny od osób prawnych</t>
  </si>
  <si>
    <t>podatek rolny od osób fizycznych</t>
  </si>
  <si>
    <t>Razem podatek rolny</t>
  </si>
  <si>
    <t>0330</t>
  </si>
  <si>
    <t>podatek leśny od osób prawnych</t>
  </si>
  <si>
    <t>podatek leśny od osób fizycznych</t>
  </si>
  <si>
    <t>Razem podatek leśny</t>
  </si>
  <si>
    <t>0340</t>
  </si>
  <si>
    <t>podatek od środków transportowych od osób prawnych</t>
  </si>
  <si>
    <t>podatek od środków transportowych od osób fizycznych</t>
  </si>
  <si>
    <t>Razem podatek od środków transportowych</t>
  </si>
  <si>
    <t>0350</t>
  </si>
  <si>
    <t>wpływy z karty podatkowej</t>
  </si>
  <si>
    <t>0500</t>
  </si>
  <si>
    <t>podatek od czynności cywilnoprawnych uiszczony przez osoby prawne</t>
  </si>
  <si>
    <t>podatek od czynności cywilnoprawnych uiszczony przez osoby fizyczne</t>
  </si>
  <si>
    <t>Razem podatek od czynności cywilnoprawnych</t>
  </si>
  <si>
    <t>0360</t>
  </si>
  <si>
    <t>podatek od spadków i darowizn</t>
  </si>
  <si>
    <t>0370</t>
  </si>
  <si>
    <t>opłata od posiadania psów</t>
  </si>
  <si>
    <t>0430</t>
  </si>
  <si>
    <t>wpływy z opłaty targowej</t>
  </si>
  <si>
    <t>0410</t>
  </si>
  <si>
    <t>wpływy z opłaty skarbowej</t>
  </si>
  <si>
    <t>0460</t>
  </si>
  <si>
    <t>wpływy z opłaty eksploatacyjnej</t>
  </si>
  <si>
    <t>0480</t>
  </si>
  <si>
    <t>wpływy z opłat za wydane zezwolenia na sprzedaz alkoholu</t>
  </si>
  <si>
    <t>2680</t>
  </si>
  <si>
    <t>Razem pozostałe podatki i opłaty</t>
  </si>
  <si>
    <t>II. UDZIAŁY W PODATKACH STANOWIĄCYCH DOCHÓD BUDŻETU PAŃSTWA</t>
  </si>
  <si>
    <t>0010</t>
  </si>
  <si>
    <t>udział w podatkach dochodowych osób fizycznych</t>
  </si>
  <si>
    <t>0020</t>
  </si>
  <si>
    <t>udział w podatkach dochodowych osób prawnych</t>
  </si>
  <si>
    <t>III. DOCHODY Z MAJĄTKU GMINY</t>
  </si>
  <si>
    <t>0830</t>
  </si>
  <si>
    <t>wpływy z c.o.</t>
  </si>
  <si>
    <t>opłaty za wodę</t>
  </si>
  <si>
    <t>0470</t>
  </si>
  <si>
    <t>różne opłaty - użytkowanie wieczyste gruntów</t>
  </si>
  <si>
    <t>0750</t>
  </si>
  <si>
    <t>dochody z dzierżaw gruntu</t>
  </si>
  <si>
    <t>0770</t>
  </si>
  <si>
    <t>wpływy z tytułu odpłatnego nabycia prawa własności oraz prawa użytkowania wieczystego nieruchomości</t>
  </si>
  <si>
    <t>0870</t>
  </si>
  <si>
    <t>sprzedaż składników majątkowych (przyłącza wodociagowe w Komarnie)</t>
  </si>
  <si>
    <t>dochody z dzierżaw lokali (czynsz)</t>
  </si>
  <si>
    <t>wywóz nieczystości</t>
  </si>
  <si>
    <t>usługi pogrzebowe</t>
  </si>
  <si>
    <t>dochody z dzierżaw</t>
  </si>
  <si>
    <t>IV. WPŁYWY OD JEDNOSTEK BUDŻETOWYCH GMINY</t>
  </si>
  <si>
    <t>wpływy z usług</t>
  </si>
  <si>
    <t>V. OPŁATY ADMINISTRACYJNE</t>
  </si>
  <si>
    <t>020</t>
  </si>
  <si>
    <t>02095</t>
  </si>
  <si>
    <t>0690</t>
  </si>
  <si>
    <t>wpływy z różnych opłat</t>
  </si>
  <si>
    <t>otrzymane spadki, zapisy i darowizny w postaci pieniężnej</t>
  </si>
  <si>
    <t>VI. ODSETKI</t>
  </si>
  <si>
    <t>0920</t>
  </si>
  <si>
    <t>odsetki od opłat za c.o.</t>
  </si>
  <si>
    <t>odsetki od opłat za wodę</t>
  </si>
  <si>
    <t>odsetki ze zbycia mienia</t>
  </si>
  <si>
    <t>odsetki od czynszu</t>
  </si>
  <si>
    <t>odsetki od różnych dochodów</t>
  </si>
  <si>
    <t>0910</t>
  </si>
  <si>
    <t xml:space="preserve">odsetki od podatków i opłat </t>
  </si>
  <si>
    <t>odsetki od podatków i opłat osób prawnych</t>
  </si>
  <si>
    <t>odsetki od podatków i opłat osób fizycznych</t>
  </si>
  <si>
    <t>pozostałe odsetki</t>
  </si>
  <si>
    <t xml:space="preserve">VII. POZOSTAŁE WPŁYWY </t>
  </si>
  <si>
    <t>010</t>
  </si>
  <si>
    <t>01010</t>
  </si>
  <si>
    <t>0970</t>
  </si>
  <si>
    <t>wpływy z różnych dochodów</t>
  </si>
  <si>
    <t>400</t>
  </si>
  <si>
    <t>2360</t>
  </si>
  <si>
    <t>prowizja od wpłat na dowody</t>
  </si>
  <si>
    <t>prowizja od wpłat na zal. aliment.</t>
  </si>
  <si>
    <t>VIII. SUBWENCJE</t>
  </si>
  <si>
    <t>2920</t>
  </si>
  <si>
    <t>część oświatowa subwencji ogólnej</t>
  </si>
  <si>
    <t>część wyrównawcza subwencji ogólnej</t>
  </si>
  <si>
    <t>część równoważąca subwencji ogólnej</t>
  </si>
  <si>
    <t>IX. DOTACJE CELOWE NA ZADANIA WŁASNE GMINY</t>
  </si>
  <si>
    <t>zwrot wydatków w ramach funduszy sołeckich</t>
  </si>
  <si>
    <t>dotacje celowe w ramach programów finansowanych z udziałem środków europejskich, lub płatności w ramach budżetu</t>
  </si>
  <si>
    <t>na komisję egzaminacyjną dot. zmiany stopnia awansu zawodeowego nauczycieli</t>
  </si>
  <si>
    <t>2030</t>
  </si>
  <si>
    <t>składki na ubezpieczenie zdrowotne opłacane za osoby pobierające niektóre świadczenia z pomocy społecznej</t>
  </si>
  <si>
    <t>zasiłki, pomoc w naturze oraz składki  na ubezpieczenia emerytalne i rentowe</t>
  </si>
  <si>
    <t>ośrodki pomocy społecznej</t>
  </si>
  <si>
    <t>"posiłek dla potrzebujących"</t>
  </si>
  <si>
    <t>2007</t>
  </si>
  <si>
    <t>2009</t>
  </si>
  <si>
    <t>pomoc materialna dla uczniów</t>
  </si>
  <si>
    <t>6260</t>
  </si>
  <si>
    <t>gospodarka ściekowa i ochrona wód</t>
  </si>
  <si>
    <t>usuwanie azbestu</t>
  </si>
  <si>
    <t>dotacja na ochrone rezerwtow i pomników przyrody</t>
  </si>
  <si>
    <t>X. DOTACJE CELOWE OTRZYMANE OD JEDNOSTEK SAMORZĄDU TERYTORIALNEGO NA ZADANIA REALIZOWANE NA PODSTAWIE POROZUMIEŃ</t>
  </si>
  <si>
    <t>600</t>
  </si>
  <si>
    <t>60014</t>
  </si>
  <si>
    <t>2320</t>
  </si>
  <si>
    <t>dotacje ze Starostwa Powiatowego na utrzymanie dróg powiatowych w okresie zimowym</t>
  </si>
  <si>
    <t>921</t>
  </si>
  <si>
    <t>92195</t>
  </si>
  <si>
    <t>2710</t>
  </si>
  <si>
    <t>dotacja celowa otrzymana z tyt. pomocy finansowej udzielanej między j. s. t. na dofinansowanie własnych zadań bieżących ( wyposażenie do świetlicy wiejskiej w Komarnie)</t>
  </si>
  <si>
    <t>XI. DOTACJE CELOWE NA ZADANIA ZLECONE GMINIE</t>
  </si>
  <si>
    <t>01095</t>
  </si>
  <si>
    <t>2010</t>
  </si>
  <si>
    <t>pozostała działalność - zwrot akcyzy rolnikom</t>
  </si>
  <si>
    <t>750</t>
  </si>
  <si>
    <t>75011</t>
  </si>
  <si>
    <t>urząd wojewódzki - koszty obsługi</t>
  </si>
  <si>
    <t>75056</t>
  </si>
  <si>
    <t>Spis powszechny i inne</t>
  </si>
  <si>
    <t>751</t>
  </si>
  <si>
    <t>75101</t>
  </si>
  <si>
    <t>KBW - prowadzenie i aktualizacja rejestru wyborców</t>
  </si>
  <si>
    <t>75108</t>
  </si>
  <si>
    <t>wybory do Sejmu, Senatu</t>
  </si>
  <si>
    <t>75109</t>
  </si>
  <si>
    <t>wybory do rad gmin</t>
  </si>
  <si>
    <t>752</t>
  </si>
  <si>
    <t>75212</t>
  </si>
  <si>
    <t>pozostałe wydatki obronne</t>
  </si>
  <si>
    <t>754</t>
  </si>
  <si>
    <t>75414</t>
  </si>
  <si>
    <t>zarządzanie kryzysowe</t>
  </si>
  <si>
    <t>852</t>
  </si>
  <si>
    <t>85212</t>
  </si>
  <si>
    <t>świadczenia rodzinne oraz składki na ubezpieczenia emerytalne i rentowe z ubezpieczenia społecznego</t>
  </si>
  <si>
    <t>85213</t>
  </si>
  <si>
    <t>składki na ubezpieczenia zdrowotne opłacane za osoby pobierające niektóre świadczenia z pomocy społecznej oraz niektóre świadczenia rodzinne</t>
  </si>
  <si>
    <t>85295</t>
  </si>
  <si>
    <t>dożywianie</t>
  </si>
  <si>
    <t>6297</t>
  </si>
  <si>
    <t>środki na dofinansowanie własnej inwestycji gminy (sieć wodoc. w Komarnie) pozyskane z innych źródeł</t>
  </si>
  <si>
    <t xml:space="preserve">921 </t>
  </si>
  <si>
    <t>92120</t>
  </si>
  <si>
    <t>środki na dofinansowanie własnej inwestycji gminy ( modernizacja wieży w Radomierzu) pozyskane z innych źródeł</t>
  </si>
  <si>
    <t>OGÓŁEM DOCHODY BUDŻETOWE</t>
  </si>
  <si>
    <t>rekompensata z tytułu  utraconych dochodów</t>
  </si>
  <si>
    <t>% wykona-nia planu (kol. 7/6)</t>
  </si>
  <si>
    <t>801</t>
  </si>
  <si>
    <t>80101</t>
  </si>
  <si>
    <t>85219</t>
  </si>
  <si>
    <t>XII. PŁATNOŚCI W ZAKRESIE BUDŻETU ŚRODKÓW EUROPEJSKICH</t>
  </si>
  <si>
    <t>096</t>
  </si>
  <si>
    <t xml:space="preserve">Realizacja dochodów budżetowych w 2011 r.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</si>
</sst>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1" fillId="0" borderId="1" xfId="1" applyFont="1" applyBorder="1" applyAlignment="1">
      <alignment wrapText="1"/>
    </xf>
    <xf numFmtId="4" fontId="1" fillId="0" borderId="1" xfId="1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4" fontId="3" fillId="0" borderId="1" xfId="2" applyNumberFormat="1" applyFont="1" applyBorder="1" applyAlignment="1">
      <alignment horizontal="right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4" fontId="3" fillId="0" borderId="2" xfId="2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/>
    </xf>
    <xf numFmtId="4" fontId="3" fillId="0" borderId="7" xfId="2" applyNumberFormat="1" applyFont="1" applyBorder="1" applyAlignment="1">
      <alignment vertical="center"/>
    </xf>
    <xf numFmtId="0" fontId="3" fillId="0" borderId="5" xfId="2" applyFont="1" applyBorder="1" applyAlignment="1">
      <alignment horizontal="left" vertical="center" wrapText="1"/>
    </xf>
    <xf numFmtId="4" fontId="3" fillId="0" borderId="9" xfId="2" applyNumberFormat="1" applyFont="1" applyBorder="1" applyAlignment="1">
      <alignment vertical="center"/>
    </xf>
    <xf numFmtId="4" fontId="3" fillId="0" borderId="3" xfId="2" applyNumberFormat="1" applyFont="1" applyBorder="1" applyAlignment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 wrapText="1"/>
    </xf>
    <xf numFmtId="4" fontId="3" fillId="0" borderId="7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horizontal="left" vertical="center" wrapText="1"/>
    </xf>
    <xf numFmtId="4" fontId="3" fillId="0" borderId="9" xfId="2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0" fontId="5" fillId="0" borderId="0" xfId="0" applyFont="1"/>
    <xf numFmtId="4" fontId="6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4" fontId="4" fillId="0" borderId="9" xfId="2" applyNumberFormat="1" applyFont="1" applyBorder="1" applyAlignment="1">
      <alignment horizontal="right" vertical="center"/>
    </xf>
    <xf numFmtId="4" fontId="3" fillId="0" borderId="7" xfId="2" applyNumberFormat="1" applyFont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3" fillId="0" borderId="2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left" vertical="center" wrapText="1"/>
    </xf>
    <xf numFmtId="49" fontId="4" fillId="0" borderId="6" xfId="2" applyNumberFormat="1" applyFont="1" applyBorder="1" applyAlignment="1">
      <alignment horizontal="left" vertical="center" wrapText="1"/>
    </xf>
    <xf numFmtId="49" fontId="4" fillId="0" borderId="8" xfId="2" applyNumberFormat="1" applyFont="1" applyBorder="1" applyAlignment="1">
      <alignment horizontal="left" vertical="center" wrapText="1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4" fontId="3" fillId="0" borderId="1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3"/>
  <sheetViews>
    <sheetView tabSelected="1" view="pageLayout" topLeftCell="A103" workbookViewId="0">
      <selection activeCell="F6" sqref="F6"/>
    </sheetView>
  </sheetViews>
  <sheetFormatPr defaultRowHeight="14.25"/>
  <cols>
    <col min="1" max="1" width="5.625" customWidth="1"/>
    <col min="2" max="2" width="7" customWidth="1"/>
    <col min="3" max="3" width="6.125" customWidth="1"/>
    <col min="4" max="4" width="21.375" customWidth="1"/>
    <col min="5" max="5" width="12" customWidth="1"/>
    <col min="6" max="6" width="11.125" customWidth="1"/>
    <col min="7" max="7" width="10.875" customWidth="1"/>
    <col min="8" max="8" width="6.25" customWidth="1"/>
  </cols>
  <sheetData>
    <row r="1" spans="1:8">
      <c r="A1" s="66" t="s">
        <v>168</v>
      </c>
      <c r="B1" s="66"/>
      <c r="C1" s="66"/>
      <c r="D1" s="66"/>
      <c r="E1" s="66"/>
      <c r="F1" s="66"/>
      <c r="G1" s="66"/>
      <c r="H1" s="66"/>
    </row>
    <row r="2" spans="1:8">
      <c r="A2" s="63" t="s">
        <v>0</v>
      </c>
      <c r="B2" s="63" t="s">
        <v>1</v>
      </c>
      <c r="C2" s="64" t="s">
        <v>2</v>
      </c>
      <c r="D2" s="63" t="s">
        <v>3</v>
      </c>
      <c r="E2" s="63" t="s">
        <v>4</v>
      </c>
      <c r="F2" s="63"/>
      <c r="G2" s="65" t="s">
        <v>5</v>
      </c>
      <c r="H2" s="63" t="s">
        <v>162</v>
      </c>
    </row>
    <row r="3" spans="1:8" ht="22.5">
      <c r="A3" s="63"/>
      <c r="B3" s="63"/>
      <c r="C3" s="64"/>
      <c r="D3" s="63"/>
      <c r="E3" s="65" t="s">
        <v>6</v>
      </c>
      <c r="F3" s="65" t="s">
        <v>7</v>
      </c>
      <c r="G3" s="65" t="s">
        <v>8</v>
      </c>
      <c r="H3" s="63"/>
    </row>
    <row r="4" spans="1:8">
      <c r="A4" s="3">
        <v>1</v>
      </c>
      <c r="B4" s="3">
        <v>2</v>
      </c>
      <c r="C4" s="4">
        <v>3</v>
      </c>
      <c r="D4" s="3">
        <v>4</v>
      </c>
      <c r="E4" s="3">
        <v>5</v>
      </c>
      <c r="F4" s="3">
        <v>6</v>
      </c>
      <c r="G4" s="3">
        <v>7</v>
      </c>
      <c r="H4" s="3">
        <v>9</v>
      </c>
    </row>
    <row r="5" spans="1:8" ht="19.5" customHeight="1">
      <c r="A5" s="54" t="s">
        <v>9</v>
      </c>
      <c r="B5" s="54"/>
      <c r="C5" s="54"/>
      <c r="D5" s="54"/>
      <c r="E5" s="5">
        <f>E8+E11+E14+E17+E21+E29</f>
        <v>1619500</v>
      </c>
      <c r="F5" s="5">
        <f>F8+F11+F14+F17+F21+F29</f>
        <v>1624100</v>
      </c>
      <c r="G5" s="5">
        <f>G8+G11+G14+G17+G21+G29</f>
        <v>1588075.9699999997</v>
      </c>
      <c r="H5" s="5">
        <f>G5/F5*100</f>
        <v>97.781908133735598</v>
      </c>
    </row>
    <row r="6" spans="1:8" ht="35.25" customHeight="1">
      <c r="A6" s="43">
        <v>756</v>
      </c>
      <c r="B6" s="6">
        <v>75615</v>
      </c>
      <c r="C6" s="7" t="s">
        <v>10</v>
      </c>
      <c r="D6" s="8" t="s">
        <v>11</v>
      </c>
      <c r="E6" s="55">
        <v>1244934</v>
      </c>
      <c r="F6" s="9">
        <v>762530</v>
      </c>
      <c r="G6" s="9">
        <v>781074.3</v>
      </c>
      <c r="H6" s="9">
        <v>102.43194366123301</v>
      </c>
    </row>
    <row r="7" spans="1:8" ht="42" customHeight="1">
      <c r="A7" s="43"/>
      <c r="B7" s="6">
        <v>75616</v>
      </c>
      <c r="C7" s="7" t="s">
        <v>10</v>
      </c>
      <c r="D7" s="8" t="s">
        <v>12</v>
      </c>
      <c r="E7" s="55"/>
      <c r="F7" s="9">
        <v>490404</v>
      </c>
      <c r="G7" s="9">
        <v>494231.66</v>
      </c>
      <c r="H7" s="9">
        <v>100.78051157820897</v>
      </c>
    </row>
    <row r="8" spans="1:8" ht="18.75" customHeight="1">
      <c r="A8" s="54" t="s">
        <v>13</v>
      </c>
      <c r="B8" s="54"/>
      <c r="C8" s="54"/>
      <c r="D8" s="54"/>
      <c r="E8" s="5">
        <v>1244934</v>
      </c>
      <c r="F8" s="5">
        <v>1252934</v>
      </c>
      <c r="G8" s="5">
        <v>1275305.96</v>
      </c>
      <c r="H8" s="5">
        <v>101.78556572014168</v>
      </c>
    </row>
    <row r="9" spans="1:8" ht="25.5">
      <c r="A9" s="43">
        <v>756</v>
      </c>
      <c r="B9" s="6">
        <v>75615</v>
      </c>
      <c r="C9" s="7" t="s">
        <v>14</v>
      </c>
      <c r="D9" s="8" t="s">
        <v>15</v>
      </c>
      <c r="E9" s="55">
        <v>47424</v>
      </c>
      <c r="F9" s="9">
        <v>857</v>
      </c>
      <c r="G9" s="9">
        <v>888.5</v>
      </c>
      <c r="H9" s="9">
        <v>103.67561260210034</v>
      </c>
    </row>
    <row r="10" spans="1:8" ht="25.5">
      <c r="A10" s="43"/>
      <c r="B10" s="6">
        <v>75616</v>
      </c>
      <c r="C10" s="7" t="s">
        <v>14</v>
      </c>
      <c r="D10" s="8" t="s">
        <v>16</v>
      </c>
      <c r="E10" s="55"/>
      <c r="F10" s="9">
        <v>43567</v>
      </c>
      <c r="G10" s="9">
        <v>43893.52</v>
      </c>
      <c r="H10" s="9">
        <v>100.74946633920167</v>
      </c>
    </row>
    <row r="11" spans="1:8" ht="24" customHeight="1">
      <c r="A11" s="56" t="s">
        <v>17</v>
      </c>
      <c r="B11" s="56"/>
      <c r="C11" s="56"/>
      <c r="D11" s="56"/>
      <c r="E11" s="5">
        <v>47424</v>
      </c>
      <c r="F11" s="5">
        <v>44424</v>
      </c>
      <c r="G11" s="5">
        <v>44782.02</v>
      </c>
      <c r="H11" s="5">
        <v>100.80591572123177</v>
      </c>
    </row>
    <row r="12" spans="1:8" ht="25.5">
      <c r="A12" s="43">
        <v>756</v>
      </c>
      <c r="B12" s="6">
        <v>75615</v>
      </c>
      <c r="C12" s="7" t="s">
        <v>18</v>
      </c>
      <c r="D12" s="8" t="s">
        <v>19</v>
      </c>
      <c r="E12" s="55">
        <v>37034</v>
      </c>
      <c r="F12" s="9">
        <v>32141</v>
      </c>
      <c r="G12" s="9">
        <v>31905</v>
      </c>
      <c r="H12" s="9">
        <v>99.265735353598203</v>
      </c>
    </row>
    <row r="13" spans="1:8" ht="25.5">
      <c r="A13" s="43"/>
      <c r="B13" s="6">
        <v>75616</v>
      </c>
      <c r="C13" s="7" t="s">
        <v>18</v>
      </c>
      <c r="D13" s="8" t="s">
        <v>20</v>
      </c>
      <c r="E13" s="55"/>
      <c r="F13" s="9">
        <v>4893</v>
      </c>
      <c r="G13" s="9">
        <v>4731.67</v>
      </c>
      <c r="H13" s="9">
        <v>96.702840792969553</v>
      </c>
    </row>
    <row r="14" spans="1:8" ht="24.75" customHeight="1">
      <c r="A14" s="56" t="s">
        <v>21</v>
      </c>
      <c r="B14" s="56"/>
      <c r="C14" s="56"/>
      <c r="D14" s="56"/>
      <c r="E14" s="5">
        <v>37034</v>
      </c>
      <c r="F14" s="5">
        <v>37034</v>
      </c>
      <c r="G14" s="5">
        <v>36636.67</v>
      </c>
      <c r="H14" s="5">
        <v>98.927121023923959</v>
      </c>
    </row>
    <row r="15" spans="1:8" ht="42.75" customHeight="1">
      <c r="A15" s="43">
        <v>756</v>
      </c>
      <c r="B15" s="6">
        <v>75615</v>
      </c>
      <c r="C15" s="7" t="s">
        <v>22</v>
      </c>
      <c r="D15" s="8" t="s">
        <v>23</v>
      </c>
      <c r="E15" s="55">
        <v>43300</v>
      </c>
      <c r="F15" s="9">
        <v>3300</v>
      </c>
      <c r="G15" s="9">
        <v>1667</v>
      </c>
      <c r="H15" s="9">
        <v>50.515151515151516</v>
      </c>
    </row>
    <row r="16" spans="1:8" ht="41.25" customHeight="1">
      <c r="A16" s="43"/>
      <c r="B16" s="6">
        <v>75616</v>
      </c>
      <c r="C16" s="7" t="s">
        <v>22</v>
      </c>
      <c r="D16" s="8" t="s">
        <v>24</v>
      </c>
      <c r="E16" s="55"/>
      <c r="F16" s="9">
        <v>35000</v>
      </c>
      <c r="G16" s="9">
        <v>35739.9</v>
      </c>
      <c r="H16" s="9">
        <v>102.11399999999999</v>
      </c>
    </row>
    <row r="17" spans="1:8" ht="26.25" customHeight="1">
      <c r="A17" s="54" t="s">
        <v>25</v>
      </c>
      <c r="B17" s="54"/>
      <c r="C17" s="54"/>
      <c r="D17" s="54"/>
      <c r="E17" s="5">
        <v>43300</v>
      </c>
      <c r="F17" s="5">
        <v>38300</v>
      </c>
      <c r="G17" s="5">
        <v>37406.9</v>
      </c>
      <c r="H17" s="5">
        <v>97.66814621409921</v>
      </c>
    </row>
    <row r="18" spans="1:8" ht="17.25" customHeight="1">
      <c r="A18" s="43">
        <v>756</v>
      </c>
      <c r="B18" s="6">
        <v>75601</v>
      </c>
      <c r="C18" s="7" t="s">
        <v>26</v>
      </c>
      <c r="D18" s="8" t="s">
        <v>27</v>
      </c>
      <c r="E18" s="9">
        <v>2000</v>
      </c>
      <c r="F18" s="9">
        <v>2000</v>
      </c>
      <c r="G18" s="9">
        <v>2272.39</v>
      </c>
      <c r="H18" s="9">
        <v>113.61949999999999</v>
      </c>
    </row>
    <row r="19" spans="1:8" ht="44.25" customHeight="1">
      <c r="A19" s="43"/>
      <c r="B19" s="6">
        <v>75615</v>
      </c>
      <c r="C19" s="7" t="s">
        <v>28</v>
      </c>
      <c r="D19" s="8" t="s">
        <v>29</v>
      </c>
      <c r="E19" s="55">
        <v>150500</v>
      </c>
      <c r="F19" s="9">
        <v>500</v>
      </c>
      <c r="G19" s="9">
        <v>660</v>
      </c>
      <c r="H19" s="9">
        <v>132</v>
      </c>
    </row>
    <row r="20" spans="1:8" ht="41.25" customHeight="1">
      <c r="A20" s="43"/>
      <c r="B20" s="6">
        <v>75616</v>
      </c>
      <c r="C20" s="7" t="s">
        <v>28</v>
      </c>
      <c r="D20" s="8" t="s">
        <v>30</v>
      </c>
      <c r="E20" s="55"/>
      <c r="F20" s="9">
        <v>150000</v>
      </c>
      <c r="G20" s="9">
        <v>101556.25</v>
      </c>
      <c r="H20" s="9">
        <v>67.704166666666666</v>
      </c>
    </row>
    <row r="21" spans="1:8" ht="21.75" customHeight="1">
      <c r="A21" s="54" t="s">
        <v>31</v>
      </c>
      <c r="B21" s="54"/>
      <c r="C21" s="54"/>
      <c r="D21" s="54"/>
      <c r="E21" s="5">
        <v>152500</v>
      </c>
      <c r="F21" s="5">
        <v>152500</v>
      </c>
      <c r="G21" s="5">
        <v>104488.64</v>
      </c>
      <c r="H21" s="5">
        <v>68.517140983606566</v>
      </c>
    </row>
    <row r="22" spans="1:8" ht="28.5" customHeight="1">
      <c r="A22" s="44">
        <v>756</v>
      </c>
      <c r="B22" s="43">
        <v>75616</v>
      </c>
      <c r="C22" s="7" t="s">
        <v>32</v>
      </c>
      <c r="D22" s="8" t="s">
        <v>33</v>
      </c>
      <c r="E22" s="9">
        <v>5000</v>
      </c>
      <c r="F22" s="9">
        <v>5000</v>
      </c>
      <c r="G22" s="9">
        <v>6232.75</v>
      </c>
      <c r="H22" s="9">
        <v>124.655</v>
      </c>
    </row>
    <row r="23" spans="1:8" ht="18" customHeight="1">
      <c r="A23" s="57"/>
      <c r="B23" s="43"/>
      <c r="C23" s="7" t="s">
        <v>34</v>
      </c>
      <c r="D23" s="8" t="s">
        <v>35</v>
      </c>
      <c r="E23" s="9">
        <v>200</v>
      </c>
      <c r="F23" s="9">
        <v>200</v>
      </c>
      <c r="G23" s="9">
        <v>240</v>
      </c>
      <c r="H23" s="9">
        <v>120</v>
      </c>
    </row>
    <row r="24" spans="1:8" ht="17.25" customHeight="1">
      <c r="A24" s="57"/>
      <c r="B24" s="43"/>
      <c r="C24" s="7" t="s">
        <v>36</v>
      </c>
      <c r="D24" s="8" t="s">
        <v>37</v>
      </c>
      <c r="E24" s="9">
        <v>2000</v>
      </c>
      <c r="F24" s="9">
        <v>2000</v>
      </c>
      <c r="G24" s="9">
        <v>2204</v>
      </c>
      <c r="H24" s="9">
        <v>110.2</v>
      </c>
    </row>
    <row r="25" spans="1:8">
      <c r="A25" s="57"/>
      <c r="B25" s="44">
        <v>75618</v>
      </c>
      <c r="C25" s="7" t="s">
        <v>38</v>
      </c>
      <c r="D25" s="8" t="s">
        <v>39</v>
      </c>
      <c r="E25" s="9">
        <v>15000</v>
      </c>
      <c r="F25" s="9">
        <v>15000</v>
      </c>
      <c r="G25" s="9">
        <v>14438.5</v>
      </c>
      <c r="H25" s="9">
        <v>96.256666666666675</v>
      </c>
    </row>
    <row r="26" spans="1:8" ht="25.5">
      <c r="A26" s="57"/>
      <c r="B26" s="57"/>
      <c r="C26" s="7" t="s">
        <v>40</v>
      </c>
      <c r="D26" s="8" t="s">
        <v>41</v>
      </c>
      <c r="E26" s="9">
        <v>3500</v>
      </c>
      <c r="F26" s="9">
        <v>3500</v>
      </c>
      <c r="G26" s="9"/>
      <c r="H26" s="9"/>
    </row>
    <row r="27" spans="1:8" ht="38.25">
      <c r="A27" s="57"/>
      <c r="B27" s="57"/>
      <c r="C27" s="7" t="s">
        <v>42</v>
      </c>
      <c r="D27" s="8" t="s">
        <v>43</v>
      </c>
      <c r="E27" s="9">
        <v>53000</v>
      </c>
      <c r="F27" s="9">
        <v>57600</v>
      </c>
      <c r="G27" s="9">
        <v>57584.53</v>
      </c>
      <c r="H27" s="9">
        <v>99.973142361111115</v>
      </c>
    </row>
    <row r="28" spans="1:8" ht="30.75" customHeight="1">
      <c r="A28" s="58"/>
      <c r="B28" s="58"/>
      <c r="C28" s="7" t="s">
        <v>44</v>
      </c>
      <c r="D28" s="8" t="s">
        <v>161</v>
      </c>
      <c r="E28" s="9">
        <v>15608</v>
      </c>
      <c r="F28" s="9">
        <v>15608</v>
      </c>
      <c r="G28" s="9">
        <v>8756</v>
      </c>
      <c r="H28" s="9">
        <v>56.099436186570998</v>
      </c>
    </row>
    <row r="29" spans="1:8" ht="19.5" customHeight="1">
      <c r="A29" s="54" t="s">
        <v>45</v>
      </c>
      <c r="B29" s="54"/>
      <c r="C29" s="54"/>
      <c r="D29" s="54"/>
      <c r="E29" s="5">
        <v>94308</v>
      </c>
      <c r="F29" s="5">
        <v>98908</v>
      </c>
      <c r="G29" s="5">
        <v>89455.78</v>
      </c>
      <c r="H29" s="5">
        <v>90.443422170097463</v>
      </c>
    </row>
    <row r="30" spans="1:8" ht="31.5" customHeight="1">
      <c r="A30" s="54" t="s">
        <v>46</v>
      </c>
      <c r="B30" s="54"/>
      <c r="C30" s="54"/>
      <c r="D30" s="54"/>
      <c r="E30" s="5">
        <f>E31+E32</f>
        <v>1535078</v>
      </c>
      <c r="F30" s="5">
        <f>F31+F32</f>
        <v>1535078</v>
      </c>
      <c r="G30" s="5">
        <f>G31+G32</f>
        <v>1559858.02</v>
      </c>
      <c r="H30" s="5">
        <v>101.61425152337536</v>
      </c>
    </row>
    <row r="31" spans="1:8" ht="38.25">
      <c r="A31" s="43">
        <v>756</v>
      </c>
      <c r="B31" s="43">
        <v>75621</v>
      </c>
      <c r="C31" s="7" t="s">
        <v>47</v>
      </c>
      <c r="D31" s="8" t="s">
        <v>48</v>
      </c>
      <c r="E31" s="9">
        <v>1532578</v>
      </c>
      <c r="F31" s="9">
        <v>1532578</v>
      </c>
      <c r="G31" s="9">
        <v>1558710</v>
      </c>
      <c r="H31" s="9">
        <v>101.70510081705466</v>
      </c>
    </row>
    <row r="32" spans="1:8" ht="38.25">
      <c r="A32" s="43"/>
      <c r="B32" s="43"/>
      <c r="C32" s="7" t="s">
        <v>49</v>
      </c>
      <c r="D32" s="8" t="s">
        <v>50</v>
      </c>
      <c r="E32" s="9">
        <v>2500</v>
      </c>
      <c r="F32" s="9">
        <v>2500</v>
      </c>
      <c r="G32" s="9">
        <v>1148.02</v>
      </c>
      <c r="H32" s="9"/>
    </row>
    <row r="33" spans="1:8">
      <c r="A33" s="54" t="s">
        <v>51</v>
      </c>
      <c r="B33" s="54"/>
      <c r="C33" s="54"/>
      <c r="D33" s="54"/>
      <c r="E33" s="5">
        <f>E34+E36+E37+E38+E39+E40+E41+E42+E43</f>
        <v>2686751</v>
      </c>
      <c r="F33" s="5">
        <f>F34+F35+F36+F37+F38+F39+F40+F41+F42+F43</f>
        <v>1252412</v>
      </c>
      <c r="G33" s="5">
        <f>G34+G35+G36+G37+G38+G39+G40+G41+G42+G43</f>
        <v>1104741.5899999999</v>
      </c>
      <c r="H33" s="5">
        <v>88.209118884201033</v>
      </c>
    </row>
    <row r="34" spans="1:8">
      <c r="A34" s="43">
        <v>400</v>
      </c>
      <c r="B34" s="6">
        <v>40001</v>
      </c>
      <c r="C34" s="7" t="s">
        <v>52</v>
      </c>
      <c r="D34" s="8" t="s">
        <v>53</v>
      </c>
      <c r="E34" s="55">
        <v>350682</v>
      </c>
      <c r="F34" s="9">
        <v>65000</v>
      </c>
      <c r="G34" s="9">
        <v>65123.1</v>
      </c>
      <c r="H34" s="9">
        <v>100.1893846153846</v>
      </c>
    </row>
    <row r="35" spans="1:8">
      <c r="A35" s="43"/>
      <c r="B35" s="6">
        <v>40002</v>
      </c>
      <c r="C35" s="7" t="s">
        <v>52</v>
      </c>
      <c r="D35" s="8" t="s">
        <v>54</v>
      </c>
      <c r="E35" s="55"/>
      <c r="F35" s="9">
        <v>285682</v>
      </c>
      <c r="G35" s="9">
        <v>296190.78999999998</v>
      </c>
      <c r="H35" s="9">
        <v>103.67849216961515</v>
      </c>
    </row>
    <row r="36" spans="1:8" ht="25.5">
      <c r="A36" s="58">
        <v>700</v>
      </c>
      <c r="B36" s="44">
        <v>70005</v>
      </c>
      <c r="C36" s="10" t="s">
        <v>55</v>
      </c>
      <c r="D36" s="11" t="s">
        <v>56</v>
      </c>
      <c r="E36" s="12">
        <v>2200</v>
      </c>
      <c r="F36" s="12">
        <v>2200</v>
      </c>
      <c r="G36" s="12">
        <v>1977.69</v>
      </c>
      <c r="H36" s="12">
        <v>89.894999999999996</v>
      </c>
    </row>
    <row r="37" spans="1:8">
      <c r="A37" s="58"/>
      <c r="B37" s="57"/>
      <c r="C37" s="10" t="s">
        <v>57</v>
      </c>
      <c r="D37" s="8" t="s">
        <v>58</v>
      </c>
      <c r="E37" s="12">
        <v>2300</v>
      </c>
      <c r="F37" s="12">
        <v>8300</v>
      </c>
      <c r="G37" s="12">
        <v>8580.57</v>
      </c>
      <c r="H37" s="12">
        <v>103.38036144578314</v>
      </c>
    </row>
    <row r="38" spans="1:8" ht="51">
      <c r="A38" s="58"/>
      <c r="B38" s="57"/>
      <c r="C38" s="7" t="s">
        <v>59</v>
      </c>
      <c r="D38" s="8" t="s">
        <v>60</v>
      </c>
      <c r="E38" s="9">
        <v>1788425</v>
      </c>
      <c r="F38" s="9">
        <v>348086</v>
      </c>
      <c r="G38" s="9">
        <v>247776.72</v>
      </c>
      <c r="H38" s="9">
        <v>71.182615790350653</v>
      </c>
    </row>
    <row r="39" spans="1:8" ht="38.25">
      <c r="A39" s="58"/>
      <c r="B39" s="58"/>
      <c r="C39" s="7" t="s">
        <v>61</v>
      </c>
      <c r="D39" s="8" t="s">
        <v>62</v>
      </c>
      <c r="E39" s="9"/>
      <c r="F39" s="9"/>
      <c r="G39" s="9">
        <v>691.69</v>
      </c>
      <c r="H39" s="9"/>
    </row>
    <row r="40" spans="1:8" ht="25.5">
      <c r="A40" s="58"/>
      <c r="B40" s="43">
        <v>70095</v>
      </c>
      <c r="C40" s="7" t="s">
        <v>57</v>
      </c>
      <c r="D40" s="8" t="s">
        <v>63</v>
      </c>
      <c r="E40" s="9">
        <v>300000</v>
      </c>
      <c r="F40" s="9">
        <v>300000</v>
      </c>
      <c r="G40" s="9">
        <v>271759.09999999998</v>
      </c>
      <c r="H40" s="9">
        <v>90.586366666666663</v>
      </c>
    </row>
    <row r="41" spans="1:8">
      <c r="A41" s="58"/>
      <c r="B41" s="43"/>
      <c r="C41" s="7" t="s">
        <v>52</v>
      </c>
      <c r="D41" s="8" t="s">
        <v>64</v>
      </c>
      <c r="E41" s="9">
        <v>230000</v>
      </c>
      <c r="F41" s="9">
        <v>230000</v>
      </c>
      <c r="G41" s="9">
        <v>206324.25</v>
      </c>
      <c r="H41" s="9">
        <v>89.706195652173918</v>
      </c>
    </row>
    <row r="42" spans="1:8">
      <c r="A42" s="6">
        <v>710</v>
      </c>
      <c r="B42" s="6">
        <v>71035</v>
      </c>
      <c r="C42" s="7" t="s">
        <v>52</v>
      </c>
      <c r="D42" s="8" t="s">
        <v>65</v>
      </c>
      <c r="E42" s="9">
        <v>10000</v>
      </c>
      <c r="F42" s="9">
        <v>10000</v>
      </c>
      <c r="G42" s="9">
        <v>4940</v>
      </c>
      <c r="H42" s="9">
        <v>49.4</v>
      </c>
    </row>
    <row r="43" spans="1:8">
      <c r="A43" s="6">
        <v>801</v>
      </c>
      <c r="B43" s="6">
        <v>80101</v>
      </c>
      <c r="C43" s="7" t="s">
        <v>57</v>
      </c>
      <c r="D43" s="8" t="s">
        <v>66</v>
      </c>
      <c r="E43" s="9">
        <v>3144</v>
      </c>
      <c r="F43" s="9">
        <v>3144</v>
      </c>
      <c r="G43" s="9">
        <v>1377.68</v>
      </c>
      <c r="H43" s="9">
        <v>43.819338422391859</v>
      </c>
    </row>
    <row r="44" spans="1:8" ht="30" customHeight="1">
      <c r="A44" s="54" t="s">
        <v>67</v>
      </c>
      <c r="B44" s="54"/>
      <c r="C44" s="54"/>
      <c r="D44" s="54"/>
      <c r="E44" s="5">
        <v>15200</v>
      </c>
      <c r="F44" s="5">
        <v>25900</v>
      </c>
      <c r="G44" s="13">
        <v>25694.71</v>
      </c>
      <c r="H44" s="5">
        <v>99.207374517374518</v>
      </c>
    </row>
    <row r="45" spans="1:8">
      <c r="A45" s="43">
        <v>801</v>
      </c>
      <c r="B45" s="6">
        <v>80101</v>
      </c>
      <c r="C45" s="7" t="s">
        <v>52</v>
      </c>
      <c r="D45" s="8" t="s">
        <v>68</v>
      </c>
      <c r="E45" s="55">
        <v>15000</v>
      </c>
      <c r="F45" s="9">
        <v>3000</v>
      </c>
      <c r="G45" s="9">
        <v>3049.21</v>
      </c>
      <c r="H45" s="9">
        <v>101.64033333333333</v>
      </c>
    </row>
    <row r="46" spans="1:8">
      <c r="A46" s="43"/>
      <c r="B46" s="6">
        <v>80104</v>
      </c>
      <c r="C46" s="7" t="s">
        <v>52</v>
      </c>
      <c r="D46" s="8" t="s">
        <v>68</v>
      </c>
      <c r="E46" s="55"/>
      <c r="F46" s="9">
        <v>22700</v>
      </c>
      <c r="G46" s="9">
        <v>22645.5</v>
      </c>
      <c r="H46" s="9">
        <v>99.759911894273117</v>
      </c>
    </row>
    <row r="47" spans="1:8">
      <c r="A47" s="6">
        <v>852</v>
      </c>
      <c r="B47" s="6">
        <v>85219</v>
      </c>
      <c r="C47" s="7" t="s">
        <v>52</v>
      </c>
      <c r="D47" s="8" t="s">
        <v>68</v>
      </c>
      <c r="E47" s="9">
        <v>200</v>
      </c>
      <c r="F47" s="9">
        <v>200</v>
      </c>
      <c r="G47" s="9"/>
      <c r="H47" s="9"/>
    </row>
    <row r="48" spans="1:8" ht="21" customHeight="1">
      <c r="A48" s="54" t="s">
        <v>69</v>
      </c>
      <c r="B48" s="54"/>
      <c r="C48" s="54"/>
      <c r="D48" s="54"/>
      <c r="E48" s="5">
        <v>15800</v>
      </c>
      <c r="F48" s="5">
        <f>F49+F50+F51+F52+F53</f>
        <v>15900</v>
      </c>
      <c r="G48" s="5">
        <f>G49+G50+G51+G52+G53</f>
        <v>15359.79</v>
      </c>
      <c r="H48" s="5">
        <v>96.319074074074081</v>
      </c>
    </row>
    <row r="49" spans="1:8">
      <c r="A49" s="7" t="s">
        <v>70</v>
      </c>
      <c r="B49" s="7" t="s">
        <v>71</v>
      </c>
      <c r="C49" s="7" t="s">
        <v>72</v>
      </c>
      <c r="D49" s="8" t="s">
        <v>73</v>
      </c>
      <c r="E49" s="9">
        <v>1300</v>
      </c>
      <c r="F49" s="9">
        <v>1300</v>
      </c>
      <c r="G49" s="9">
        <v>1014.28</v>
      </c>
      <c r="H49" s="9">
        <v>78.021538461538469</v>
      </c>
    </row>
    <row r="50" spans="1:8">
      <c r="A50" s="7">
        <v>750</v>
      </c>
      <c r="B50" s="7">
        <v>75023</v>
      </c>
      <c r="C50" s="7" t="s">
        <v>72</v>
      </c>
      <c r="D50" s="8" t="s">
        <v>73</v>
      </c>
      <c r="E50" s="9">
        <v>500</v>
      </c>
      <c r="F50" s="9">
        <v>600</v>
      </c>
      <c r="G50" s="9">
        <v>574.65</v>
      </c>
      <c r="H50" s="9">
        <v>95.775000000000006</v>
      </c>
    </row>
    <row r="51" spans="1:8">
      <c r="A51" s="6">
        <v>900</v>
      </c>
      <c r="B51" s="6">
        <v>90019</v>
      </c>
      <c r="C51" s="7" t="s">
        <v>72</v>
      </c>
      <c r="D51" s="8" t="s">
        <v>73</v>
      </c>
      <c r="E51" s="9">
        <v>12000</v>
      </c>
      <c r="F51" s="9">
        <v>12000</v>
      </c>
      <c r="G51" s="9">
        <v>12257.86</v>
      </c>
      <c r="H51" s="9">
        <v>102.14883333333333</v>
      </c>
    </row>
    <row r="52" spans="1:8">
      <c r="A52" s="6">
        <v>921</v>
      </c>
      <c r="B52" s="6">
        <v>92109</v>
      </c>
      <c r="C52" s="7" t="s">
        <v>72</v>
      </c>
      <c r="D52" s="8" t="s">
        <v>73</v>
      </c>
      <c r="E52" s="9">
        <v>1000</v>
      </c>
      <c r="F52" s="9">
        <v>1000</v>
      </c>
      <c r="G52" s="9">
        <v>1513</v>
      </c>
      <c r="H52" s="9">
        <v>151.29999999999998</v>
      </c>
    </row>
    <row r="53" spans="1:8">
      <c r="A53" s="38">
        <v>926</v>
      </c>
      <c r="B53" s="38">
        <v>92695</v>
      </c>
      <c r="C53" s="7" t="s">
        <v>72</v>
      </c>
      <c r="D53" s="8" t="s">
        <v>73</v>
      </c>
      <c r="E53" s="9">
        <v>1000</v>
      </c>
      <c r="F53" s="9">
        <v>1000</v>
      </c>
      <c r="G53" s="9"/>
      <c r="H53" s="9"/>
    </row>
    <row r="54" spans="1:8" ht="21.75" customHeight="1">
      <c r="A54" s="56" t="s">
        <v>75</v>
      </c>
      <c r="B54" s="56"/>
      <c r="C54" s="56"/>
      <c r="D54" s="56"/>
      <c r="E54" s="5">
        <v>11398</v>
      </c>
      <c r="F54" s="5">
        <f>F55+F56+F57+F58+F59+F60+F61+F62+F63+F64+F65</f>
        <v>17448</v>
      </c>
      <c r="G54" s="5">
        <f>G55+G56+G57+G58+G59+G60+G61+G62+G63+G64+G65</f>
        <v>16242.43</v>
      </c>
      <c r="H54" s="5">
        <v>93.090497478220996</v>
      </c>
    </row>
    <row r="55" spans="1:8">
      <c r="A55" s="43">
        <v>400</v>
      </c>
      <c r="B55" s="6">
        <v>40001</v>
      </c>
      <c r="C55" s="7" t="s">
        <v>76</v>
      </c>
      <c r="D55" s="8" t="s">
        <v>77</v>
      </c>
      <c r="E55" s="55">
        <v>1500</v>
      </c>
      <c r="F55" s="9">
        <v>500</v>
      </c>
      <c r="G55" s="9">
        <v>226.79</v>
      </c>
      <c r="H55" s="9">
        <v>45.357999999999997</v>
      </c>
    </row>
    <row r="56" spans="1:8">
      <c r="A56" s="43"/>
      <c r="B56" s="6">
        <v>40002</v>
      </c>
      <c r="C56" s="7" t="s">
        <v>76</v>
      </c>
      <c r="D56" s="8" t="s">
        <v>78</v>
      </c>
      <c r="E56" s="55"/>
      <c r="F56" s="9">
        <v>3000</v>
      </c>
      <c r="G56" s="9">
        <v>3507.41</v>
      </c>
      <c r="H56" s="9">
        <v>116.91366666666667</v>
      </c>
    </row>
    <row r="57" spans="1:8">
      <c r="A57" s="58">
        <v>700</v>
      </c>
      <c r="B57" s="14">
        <v>70005</v>
      </c>
      <c r="C57" s="10" t="s">
        <v>76</v>
      </c>
      <c r="D57" s="11" t="s">
        <v>79</v>
      </c>
      <c r="E57" s="42">
        <v>6228</v>
      </c>
      <c r="F57" s="12">
        <v>1228</v>
      </c>
      <c r="G57" s="12">
        <v>534.41999999999996</v>
      </c>
      <c r="H57" s="12">
        <v>43.519543973941367</v>
      </c>
    </row>
    <row r="58" spans="1:8">
      <c r="A58" s="58"/>
      <c r="B58" s="6">
        <v>70095</v>
      </c>
      <c r="C58" s="7" t="s">
        <v>76</v>
      </c>
      <c r="D58" s="8" t="s">
        <v>80</v>
      </c>
      <c r="E58" s="42"/>
      <c r="F58" s="9">
        <v>5000</v>
      </c>
      <c r="G58" s="9">
        <v>3791.12</v>
      </c>
      <c r="H58" s="9">
        <v>75.822400000000002</v>
      </c>
    </row>
    <row r="59" spans="1:8" ht="25.5">
      <c r="A59" s="6">
        <v>750</v>
      </c>
      <c r="B59" s="6">
        <v>75023</v>
      </c>
      <c r="C59" s="7" t="s">
        <v>76</v>
      </c>
      <c r="D59" s="8" t="s">
        <v>81</v>
      </c>
      <c r="E59" s="9">
        <v>500</v>
      </c>
      <c r="F59" s="9">
        <v>1000</v>
      </c>
      <c r="G59" s="9">
        <v>1590.61</v>
      </c>
      <c r="H59" s="9">
        <v>159.06099999999998</v>
      </c>
    </row>
    <row r="60" spans="1:8">
      <c r="A60" s="43">
        <v>756</v>
      </c>
      <c r="B60" s="6">
        <v>75601</v>
      </c>
      <c r="C60" s="7" t="s">
        <v>82</v>
      </c>
      <c r="D60" s="8" t="s">
        <v>83</v>
      </c>
      <c r="E60" s="40">
        <v>3000</v>
      </c>
      <c r="F60" s="9"/>
      <c r="G60" s="9">
        <v>2.61</v>
      </c>
      <c r="H60" s="9"/>
    </row>
    <row r="61" spans="1:8" ht="25.5">
      <c r="A61" s="43"/>
      <c r="B61" s="6">
        <v>75615</v>
      </c>
      <c r="C61" s="7" t="s">
        <v>82</v>
      </c>
      <c r="D61" s="8" t="s">
        <v>84</v>
      </c>
      <c r="E61" s="41"/>
      <c r="F61" s="9">
        <v>1700</v>
      </c>
      <c r="G61" s="9">
        <v>1482.9</v>
      </c>
      <c r="H61" s="9">
        <v>87.229411764705887</v>
      </c>
    </row>
    <row r="62" spans="1:8" ht="25.5">
      <c r="A62" s="43"/>
      <c r="B62" s="6">
        <v>75616</v>
      </c>
      <c r="C62" s="7" t="s">
        <v>82</v>
      </c>
      <c r="D62" s="8" t="s">
        <v>85</v>
      </c>
      <c r="E62" s="42"/>
      <c r="F62" s="9">
        <v>4700</v>
      </c>
      <c r="G62" s="9">
        <v>4774.0600000000004</v>
      </c>
      <c r="H62" s="9">
        <v>101.57574468085106</v>
      </c>
    </row>
    <row r="63" spans="1:8">
      <c r="A63" s="43">
        <v>801</v>
      </c>
      <c r="B63" s="6">
        <v>80101</v>
      </c>
      <c r="C63" s="7" t="s">
        <v>76</v>
      </c>
      <c r="D63" s="8" t="s">
        <v>86</v>
      </c>
      <c r="E63" s="40">
        <v>120</v>
      </c>
      <c r="F63" s="9">
        <v>120</v>
      </c>
      <c r="G63" s="9">
        <v>100.96</v>
      </c>
      <c r="H63" s="9">
        <v>84.133333333333326</v>
      </c>
    </row>
    <row r="64" spans="1:8">
      <c r="A64" s="43"/>
      <c r="B64" s="6">
        <v>80104</v>
      </c>
      <c r="C64" s="7" t="s">
        <v>76</v>
      </c>
      <c r="D64" s="8" t="s">
        <v>86</v>
      </c>
      <c r="E64" s="42"/>
      <c r="F64" s="9">
        <v>50</v>
      </c>
      <c r="G64" s="9">
        <v>36.15</v>
      </c>
      <c r="H64" s="9">
        <v>72.3</v>
      </c>
    </row>
    <row r="65" spans="1:8">
      <c r="A65" s="6">
        <v>852</v>
      </c>
      <c r="B65" s="6">
        <v>85219</v>
      </c>
      <c r="C65" s="7" t="s">
        <v>76</v>
      </c>
      <c r="D65" s="8" t="s">
        <v>86</v>
      </c>
      <c r="E65" s="9">
        <v>50</v>
      </c>
      <c r="F65" s="9">
        <v>150</v>
      </c>
      <c r="G65" s="9">
        <v>195.4</v>
      </c>
      <c r="H65" s="9">
        <v>130.26666666666665</v>
      </c>
    </row>
    <row r="66" spans="1:8">
      <c r="A66" s="54" t="s">
        <v>87</v>
      </c>
      <c r="B66" s="54"/>
      <c r="C66" s="54"/>
      <c r="D66" s="54"/>
      <c r="E66" s="5">
        <v>2206378</v>
      </c>
      <c r="F66" s="5">
        <f>F67+F68+F69+F70+F71+F72+F73+F74+F75+F76+F77+F78+F79+F80+F81+F82</f>
        <v>2584346</v>
      </c>
      <c r="G66" s="5">
        <f>G67+G68+G69+G70+G71+G72+G73+G74+G75+G76+G77+G78+G79+G80+G81+G82</f>
        <v>2578717.5</v>
      </c>
      <c r="H66" s="5">
        <v>99.784353684106236</v>
      </c>
    </row>
    <row r="67" spans="1:8" ht="25.5">
      <c r="A67" s="7" t="s">
        <v>88</v>
      </c>
      <c r="B67" s="7" t="s">
        <v>89</v>
      </c>
      <c r="C67" s="7" t="s">
        <v>90</v>
      </c>
      <c r="D67" s="15" t="s">
        <v>91</v>
      </c>
      <c r="E67" s="9">
        <v>975947</v>
      </c>
      <c r="F67" s="9">
        <v>1009932</v>
      </c>
      <c r="G67" s="9">
        <v>1010658.22</v>
      </c>
      <c r="H67" s="9">
        <v>100.07190781161503</v>
      </c>
    </row>
    <row r="68" spans="1:8" ht="25.5">
      <c r="A68" s="59" t="s">
        <v>92</v>
      </c>
      <c r="B68" s="6">
        <v>40001</v>
      </c>
      <c r="C68" s="7" t="s">
        <v>90</v>
      </c>
      <c r="D68" s="15" t="s">
        <v>91</v>
      </c>
      <c r="E68" s="55"/>
      <c r="F68" s="9">
        <v>100</v>
      </c>
      <c r="G68" s="9">
        <v>20.100000000000001</v>
      </c>
      <c r="H68" s="9">
        <v>20.100000000000001</v>
      </c>
    </row>
    <row r="69" spans="1:8" ht="25.5">
      <c r="A69" s="59"/>
      <c r="B69" s="6">
        <v>40002</v>
      </c>
      <c r="C69" s="7" t="s">
        <v>90</v>
      </c>
      <c r="D69" s="15" t="s">
        <v>91</v>
      </c>
      <c r="E69" s="55"/>
      <c r="F69" s="9">
        <v>1300</v>
      </c>
      <c r="G69" s="9">
        <v>1358.13</v>
      </c>
      <c r="H69" s="9">
        <v>104.47153846153847</v>
      </c>
    </row>
    <row r="70" spans="1:8" ht="25.5">
      <c r="A70" s="44">
        <v>700</v>
      </c>
      <c r="B70" s="6">
        <v>70005</v>
      </c>
      <c r="C70" s="7" t="s">
        <v>90</v>
      </c>
      <c r="D70" s="8" t="s">
        <v>91</v>
      </c>
      <c r="E70" s="40">
        <v>10000</v>
      </c>
      <c r="F70" s="9">
        <v>150</v>
      </c>
      <c r="G70" s="9">
        <v>84.75</v>
      </c>
      <c r="H70" s="9">
        <v>56.499999999999993</v>
      </c>
    </row>
    <row r="71" spans="1:8" ht="25.5">
      <c r="A71" s="58"/>
      <c r="B71" s="6">
        <v>70095</v>
      </c>
      <c r="C71" s="7" t="s">
        <v>90</v>
      </c>
      <c r="D71" s="8" t="s">
        <v>91</v>
      </c>
      <c r="E71" s="42"/>
      <c r="F71" s="9">
        <v>10000</v>
      </c>
      <c r="G71" s="9">
        <v>6046.5</v>
      </c>
      <c r="H71" s="9">
        <v>60.465000000000003</v>
      </c>
    </row>
    <row r="72" spans="1:8" ht="25.5">
      <c r="A72" s="43">
        <v>750</v>
      </c>
      <c r="B72" s="6">
        <v>75011</v>
      </c>
      <c r="C72" s="7" t="s">
        <v>93</v>
      </c>
      <c r="D72" s="8" t="s">
        <v>94</v>
      </c>
      <c r="E72" s="9"/>
      <c r="F72" s="9">
        <v>50</v>
      </c>
      <c r="G72" s="9">
        <v>17.05</v>
      </c>
      <c r="H72" s="9">
        <v>34.1</v>
      </c>
    </row>
    <row r="73" spans="1:8" ht="25.5">
      <c r="A73" s="43"/>
      <c r="B73" s="6">
        <v>75023</v>
      </c>
      <c r="C73" s="7" t="s">
        <v>90</v>
      </c>
      <c r="D73" s="8" t="s">
        <v>91</v>
      </c>
      <c r="E73" s="9">
        <v>15000</v>
      </c>
      <c r="F73" s="9">
        <v>19900</v>
      </c>
      <c r="G73" s="9">
        <v>19586.68</v>
      </c>
      <c r="H73" s="9">
        <v>98.425527638190957</v>
      </c>
    </row>
    <row r="74" spans="1:8" ht="25.5">
      <c r="A74" s="43">
        <v>756</v>
      </c>
      <c r="B74" s="6">
        <v>75615</v>
      </c>
      <c r="C74" s="7" t="s">
        <v>90</v>
      </c>
      <c r="D74" s="8" t="s">
        <v>91</v>
      </c>
      <c r="E74" s="55">
        <v>4600</v>
      </c>
      <c r="F74" s="9">
        <v>200</v>
      </c>
      <c r="G74" s="9">
        <v>167.2</v>
      </c>
      <c r="H74" s="9">
        <v>83.6</v>
      </c>
    </row>
    <row r="75" spans="1:8" ht="25.5">
      <c r="A75" s="43"/>
      <c r="B75" s="6">
        <v>75616</v>
      </c>
      <c r="C75" s="7" t="s">
        <v>90</v>
      </c>
      <c r="D75" s="8" t="s">
        <v>91</v>
      </c>
      <c r="E75" s="55"/>
      <c r="F75" s="9">
        <v>5000</v>
      </c>
      <c r="G75" s="9">
        <v>6096.6</v>
      </c>
      <c r="H75" s="9">
        <v>121.93200000000002</v>
      </c>
    </row>
    <row r="76" spans="1:8" ht="25.5">
      <c r="A76" s="43">
        <v>801</v>
      </c>
      <c r="B76" s="6">
        <v>80101</v>
      </c>
      <c r="C76" s="7" t="s">
        <v>90</v>
      </c>
      <c r="D76" s="8" t="s">
        <v>91</v>
      </c>
      <c r="E76" s="55">
        <v>500</v>
      </c>
      <c r="F76" s="9">
        <v>500</v>
      </c>
      <c r="G76" s="9">
        <v>404</v>
      </c>
      <c r="H76" s="9">
        <v>80.800000000000011</v>
      </c>
    </row>
    <row r="77" spans="1:8" ht="25.5">
      <c r="A77" s="43"/>
      <c r="B77" s="6">
        <v>80104</v>
      </c>
      <c r="C77" s="7" t="s">
        <v>90</v>
      </c>
      <c r="D77" s="8" t="s">
        <v>91</v>
      </c>
      <c r="E77" s="55"/>
      <c r="F77" s="9">
        <v>100</v>
      </c>
      <c r="G77" s="9">
        <v>82</v>
      </c>
      <c r="H77" s="9">
        <v>82</v>
      </c>
    </row>
    <row r="78" spans="1:8" ht="25.5">
      <c r="A78" s="43">
        <v>852</v>
      </c>
      <c r="B78" s="6">
        <v>85212</v>
      </c>
      <c r="C78" s="7" t="s">
        <v>93</v>
      </c>
      <c r="D78" s="8" t="s">
        <v>95</v>
      </c>
      <c r="E78" s="9">
        <v>9750</v>
      </c>
      <c r="F78" s="9">
        <v>9750</v>
      </c>
      <c r="G78" s="9">
        <v>8882.3700000000008</v>
      </c>
      <c r="H78" s="9">
        <v>91.101230769230781</v>
      </c>
    </row>
    <row r="79" spans="1:8" ht="25.5">
      <c r="A79" s="44"/>
      <c r="B79" s="6">
        <v>85219</v>
      </c>
      <c r="C79" s="7" t="s">
        <v>90</v>
      </c>
      <c r="D79" s="8" t="s">
        <v>91</v>
      </c>
      <c r="E79" s="9"/>
      <c r="F79" s="9">
        <v>50</v>
      </c>
      <c r="G79" s="9">
        <v>34.799999999999997</v>
      </c>
      <c r="H79" s="9">
        <v>69.599999999999994</v>
      </c>
    </row>
    <row r="80" spans="1:8" ht="25.5">
      <c r="A80" s="45">
        <v>900</v>
      </c>
      <c r="B80" s="16">
        <v>90001</v>
      </c>
      <c r="C80" s="7" t="s">
        <v>90</v>
      </c>
      <c r="D80" s="8" t="s">
        <v>91</v>
      </c>
      <c r="E80" s="17">
        <v>1190581</v>
      </c>
      <c r="F80" s="9">
        <v>1523414</v>
      </c>
      <c r="G80" s="9">
        <v>1525035.2</v>
      </c>
      <c r="H80" s="9">
        <v>100.10641887234854</v>
      </c>
    </row>
    <row r="81" spans="1:8" ht="25.5">
      <c r="A81" s="45"/>
      <c r="B81" s="16">
        <v>90019</v>
      </c>
      <c r="C81" s="7" t="s">
        <v>90</v>
      </c>
      <c r="D81" s="18" t="s">
        <v>91</v>
      </c>
      <c r="E81" s="19"/>
      <c r="F81" s="20">
        <v>3600</v>
      </c>
      <c r="G81" s="9"/>
      <c r="H81" s="9"/>
    </row>
    <row r="82" spans="1:8" ht="38.25">
      <c r="A82" s="27">
        <v>926</v>
      </c>
      <c r="B82" s="16">
        <v>92695</v>
      </c>
      <c r="C82" s="7" t="s">
        <v>167</v>
      </c>
      <c r="D82" s="18" t="s">
        <v>74</v>
      </c>
      <c r="E82" s="19"/>
      <c r="F82" s="20">
        <v>300</v>
      </c>
      <c r="G82" s="9">
        <v>243.9</v>
      </c>
      <c r="H82" s="9"/>
    </row>
    <row r="83" spans="1:8">
      <c r="A83" s="62" t="s">
        <v>96</v>
      </c>
      <c r="B83" s="54"/>
      <c r="C83" s="54"/>
      <c r="D83" s="54"/>
      <c r="E83" s="21">
        <v>3533921</v>
      </c>
      <c r="F83" s="5">
        <f>F84+F85+F86</f>
        <v>3598272</v>
      </c>
      <c r="G83" s="5">
        <f>G84+G85+G86</f>
        <v>3598272</v>
      </c>
      <c r="H83" s="5">
        <v>100</v>
      </c>
    </row>
    <row r="84" spans="1:8" ht="25.5">
      <c r="A84" s="43">
        <v>758</v>
      </c>
      <c r="B84" s="6">
        <v>75801</v>
      </c>
      <c r="C84" s="7" t="s">
        <v>97</v>
      </c>
      <c r="D84" s="8" t="s">
        <v>98</v>
      </c>
      <c r="E84" s="55">
        <v>3533921</v>
      </c>
      <c r="F84" s="9">
        <v>1940229</v>
      </c>
      <c r="G84" s="9">
        <v>1940229</v>
      </c>
      <c r="H84" s="9">
        <v>100</v>
      </c>
    </row>
    <row r="85" spans="1:8" ht="25.5">
      <c r="A85" s="43"/>
      <c r="B85" s="6">
        <v>75807</v>
      </c>
      <c r="C85" s="7" t="s">
        <v>97</v>
      </c>
      <c r="D85" s="8" t="s">
        <v>99</v>
      </c>
      <c r="E85" s="55"/>
      <c r="F85" s="9">
        <v>1563245</v>
      </c>
      <c r="G85" s="9">
        <v>1563245</v>
      </c>
      <c r="H85" s="9">
        <v>100</v>
      </c>
    </row>
    <row r="86" spans="1:8" ht="25.5">
      <c r="A86" s="43"/>
      <c r="B86" s="6">
        <v>75831</v>
      </c>
      <c r="C86" s="7" t="s">
        <v>97</v>
      </c>
      <c r="D86" s="8" t="s">
        <v>100</v>
      </c>
      <c r="E86" s="55"/>
      <c r="F86" s="9">
        <v>94798</v>
      </c>
      <c r="G86" s="9">
        <v>94798</v>
      </c>
      <c r="H86" s="9">
        <v>100</v>
      </c>
    </row>
    <row r="87" spans="1:8">
      <c r="A87" s="54" t="s">
        <v>101</v>
      </c>
      <c r="B87" s="54"/>
      <c r="C87" s="54"/>
      <c r="D87" s="54"/>
      <c r="E87" s="5">
        <f>E88+E89+E90+E91+E92+E93+E94+E95+E96+E97+E98+E99+E100</f>
        <v>1652600</v>
      </c>
      <c r="F87" s="5">
        <f>F88+F89+F90+F91+F92+F93+F94+F95+F96+F97+F98+F99+F100</f>
        <v>1796584.99</v>
      </c>
      <c r="G87" s="5">
        <f>G88+G89+G90+G91+G92+G93+G94+G95+G96+G97+G98+G99+G100</f>
        <v>1761029.4100000001</v>
      </c>
      <c r="H87" s="5">
        <v>99.533852631448539</v>
      </c>
    </row>
    <row r="88" spans="1:8" ht="25.5">
      <c r="A88" s="8">
        <v>758</v>
      </c>
      <c r="B88" s="3">
        <v>75814</v>
      </c>
      <c r="C88" s="8">
        <v>2030</v>
      </c>
      <c r="D88" s="8" t="s">
        <v>102</v>
      </c>
      <c r="E88" s="9"/>
      <c r="F88" s="9">
        <v>12941.99</v>
      </c>
      <c r="G88" s="22">
        <v>12941.99</v>
      </c>
      <c r="H88" s="9">
        <v>100</v>
      </c>
    </row>
    <row r="89" spans="1:8" ht="63.75">
      <c r="A89" s="60"/>
      <c r="B89" s="37"/>
      <c r="C89" s="8">
        <v>2009</v>
      </c>
      <c r="D89" s="8" t="s">
        <v>103</v>
      </c>
      <c r="E89" s="9"/>
      <c r="F89" s="9"/>
      <c r="G89" s="22">
        <v>4763.0200000000004</v>
      </c>
      <c r="H89" s="9"/>
    </row>
    <row r="90" spans="1:8" ht="51">
      <c r="A90" s="61"/>
      <c r="B90" s="3">
        <v>80195</v>
      </c>
      <c r="C90" s="8">
        <v>2030</v>
      </c>
      <c r="D90" s="8" t="s">
        <v>104</v>
      </c>
      <c r="E90" s="9"/>
      <c r="F90" s="9">
        <v>102</v>
      </c>
      <c r="G90" s="22">
        <v>102</v>
      </c>
      <c r="H90" s="9">
        <v>100</v>
      </c>
    </row>
    <row r="91" spans="1:8" ht="63.75">
      <c r="A91" s="43">
        <v>852</v>
      </c>
      <c r="B91" s="6">
        <v>85213</v>
      </c>
      <c r="C91" s="7" t="s">
        <v>105</v>
      </c>
      <c r="D91" s="8" t="s">
        <v>106</v>
      </c>
      <c r="E91" s="55">
        <v>322600</v>
      </c>
      <c r="F91" s="9">
        <v>8000</v>
      </c>
      <c r="G91" s="9">
        <v>7982.53</v>
      </c>
      <c r="H91" s="9">
        <v>99.781624999999991</v>
      </c>
    </row>
    <row r="92" spans="1:8" ht="51">
      <c r="A92" s="43"/>
      <c r="B92" s="6">
        <v>85214</v>
      </c>
      <c r="C92" s="7" t="s">
        <v>105</v>
      </c>
      <c r="D92" s="8" t="s">
        <v>107</v>
      </c>
      <c r="E92" s="55"/>
      <c r="F92" s="9">
        <v>161000</v>
      </c>
      <c r="G92" s="9">
        <v>160346.43</v>
      </c>
      <c r="H92" s="9">
        <v>99.594055900621115</v>
      </c>
    </row>
    <row r="93" spans="1:8" ht="51">
      <c r="A93" s="43"/>
      <c r="B93" s="6">
        <v>85216</v>
      </c>
      <c r="C93" s="7" t="s">
        <v>105</v>
      </c>
      <c r="D93" s="8" t="s">
        <v>107</v>
      </c>
      <c r="E93" s="55"/>
      <c r="F93" s="9">
        <v>85800</v>
      </c>
      <c r="G93" s="9">
        <v>85307.92</v>
      </c>
      <c r="H93" s="9">
        <v>99.426480186480177</v>
      </c>
    </row>
    <row r="94" spans="1:8">
      <c r="A94" s="43"/>
      <c r="B94" s="6">
        <v>85219</v>
      </c>
      <c r="C94" s="7" t="s">
        <v>105</v>
      </c>
      <c r="D94" s="8" t="s">
        <v>108</v>
      </c>
      <c r="E94" s="55"/>
      <c r="F94" s="9">
        <v>82300</v>
      </c>
      <c r="G94" s="9">
        <v>82300</v>
      </c>
      <c r="H94" s="9">
        <v>100</v>
      </c>
    </row>
    <row r="95" spans="1:8" ht="25.5">
      <c r="A95" s="43"/>
      <c r="B95" s="6">
        <v>85295</v>
      </c>
      <c r="C95" s="7" t="s">
        <v>105</v>
      </c>
      <c r="D95" s="8" t="s">
        <v>109</v>
      </c>
      <c r="E95" s="55"/>
      <c r="F95" s="9">
        <v>16200</v>
      </c>
      <c r="G95" s="9">
        <v>15743.2</v>
      </c>
      <c r="H95" s="9">
        <v>97.180246913580248</v>
      </c>
    </row>
    <row r="96" spans="1:8" ht="63.75">
      <c r="A96" s="43"/>
      <c r="B96" s="6"/>
      <c r="C96" s="7" t="s">
        <v>111</v>
      </c>
      <c r="D96" s="8" t="s">
        <v>103</v>
      </c>
      <c r="E96" s="9"/>
      <c r="F96" s="9">
        <v>2484</v>
      </c>
      <c r="G96" s="9">
        <v>2482.5</v>
      </c>
      <c r="H96" s="9">
        <v>99.939613526570042</v>
      </c>
    </row>
    <row r="97" spans="1:8" ht="25.5">
      <c r="A97" s="23">
        <v>854</v>
      </c>
      <c r="B97" s="14">
        <v>85415</v>
      </c>
      <c r="C97" s="10" t="s">
        <v>105</v>
      </c>
      <c r="D97" s="11" t="s">
        <v>112</v>
      </c>
      <c r="E97" s="12"/>
      <c r="F97" s="12">
        <v>85869</v>
      </c>
      <c r="G97" s="12">
        <v>47171.82</v>
      </c>
      <c r="H97" s="12">
        <v>54.934632987457647</v>
      </c>
    </row>
    <row r="98" spans="1:8" ht="25.5">
      <c r="A98" s="49">
        <v>900</v>
      </c>
      <c r="B98" s="24">
        <v>90001</v>
      </c>
      <c r="C98" s="10" t="s">
        <v>113</v>
      </c>
      <c r="D98" s="11" t="s">
        <v>114</v>
      </c>
      <c r="E98" s="12">
        <v>1329000</v>
      </c>
      <c r="F98" s="12">
        <v>1329000</v>
      </c>
      <c r="G98" s="12">
        <v>1329000</v>
      </c>
      <c r="H98" s="12">
        <v>100</v>
      </c>
    </row>
    <row r="99" spans="1:8">
      <c r="A99" s="50"/>
      <c r="B99" s="25">
        <v>90003</v>
      </c>
      <c r="C99" s="26" t="s">
        <v>105</v>
      </c>
      <c r="D99" s="11" t="s">
        <v>115</v>
      </c>
      <c r="E99" s="12"/>
      <c r="F99" s="12">
        <v>6888</v>
      </c>
      <c r="G99" s="12">
        <v>6888</v>
      </c>
      <c r="H99" s="12">
        <v>100</v>
      </c>
    </row>
    <row r="100" spans="1:8" ht="38.25">
      <c r="A100" s="27">
        <v>925</v>
      </c>
      <c r="B100" s="27">
        <v>92503</v>
      </c>
      <c r="C100" s="28" t="s">
        <v>105</v>
      </c>
      <c r="D100" s="15" t="s">
        <v>116</v>
      </c>
      <c r="E100" s="9">
        <v>1000</v>
      </c>
      <c r="F100" s="9">
        <v>6000</v>
      </c>
      <c r="G100" s="9">
        <v>6000</v>
      </c>
      <c r="H100" s="9">
        <v>100</v>
      </c>
    </row>
    <row r="101" spans="1:8" ht="57.75" customHeight="1">
      <c r="A101" s="62" t="s">
        <v>117</v>
      </c>
      <c r="B101" s="62"/>
      <c r="C101" s="62"/>
      <c r="D101" s="54"/>
      <c r="E101" s="5">
        <v>109407</v>
      </c>
      <c r="F101" s="5">
        <v>117683</v>
      </c>
      <c r="G101" s="13">
        <v>117683.5</v>
      </c>
      <c r="H101" s="5">
        <v>100.00042487020215</v>
      </c>
    </row>
    <row r="102" spans="1:8" ht="63.75">
      <c r="A102" s="7" t="s">
        <v>118</v>
      </c>
      <c r="B102" s="7" t="s">
        <v>119</v>
      </c>
      <c r="C102" s="7" t="s">
        <v>120</v>
      </c>
      <c r="D102" s="8" t="s">
        <v>121</v>
      </c>
      <c r="E102" s="9">
        <v>109407</v>
      </c>
      <c r="F102" s="9">
        <v>111907</v>
      </c>
      <c r="G102" s="9">
        <v>111907.5</v>
      </c>
      <c r="H102" s="9">
        <v>100.00044679957465</v>
      </c>
    </row>
    <row r="103" spans="1:8" ht="89.25">
      <c r="A103" s="7" t="s">
        <v>122</v>
      </c>
      <c r="B103" s="7" t="s">
        <v>123</v>
      </c>
      <c r="C103" s="7" t="s">
        <v>124</v>
      </c>
      <c r="D103" s="8" t="s">
        <v>125</v>
      </c>
      <c r="E103" s="9"/>
      <c r="F103" s="9">
        <v>5776</v>
      </c>
      <c r="G103" s="9">
        <v>5776</v>
      </c>
      <c r="H103" s="9">
        <v>100</v>
      </c>
    </row>
    <row r="104" spans="1:8">
      <c r="A104" s="54" t="s">
        <v>126</v>
      </c>
      <c r="B104" s="54"/>
      <c r="C104" s="54"/>
      <c r="D104" s="54"/>
      <c r="E104" s="5">
        <v>1000450</v>
      </c>
      <c r="F104" s="5">
        <v>1172885.1299999999</v>
      </c>
      <c r="G104" s="5">
        <v>1170501.6300000001</v>
      </c>
      <c r="H104" s="5">
        <v>99.796783168356839</v>
      </c>
    </row>
    <row r="105" spans="1:8" ht="25.5">
      <c r="A105" s="7" t="s">
        <v>88</v>
      </c>
      <c r="B105" s="7" t="s">
        <v>127</v>
      </c>
      <c r="C105" s="7" t="s">
        <v>128</v>
      </c>
      <c r="D105" s="8" t="s">
        <v>129</v>
      </c>
      <c r="E105" s="9"/>
      <c r="F105" s="9">
        <v>68862.13</v>
      </c>
      <c r="G105" s="9">
        <v>68862.13</v>
      </c>
      <c r="H105" s="9">
        <v>100</v>
      </c>
    </row>
    <row r="106" spans="1:8" ht="25.5">
      <c r="A106" s="7" t="s">
        <v>130</v>
      </c>
      <c r="B106" s="7" t="s">
        <v>131</v>
      </c>
      <c r="C106" s="7" t="s">
        <v>128</v>
      </c>
      <c r="D106" s="8" t="s">
        <v>132</v>
      </c>
      <c r="E106" s="9">
        <v>49422</v>
      </c>
      <c r="F106" s="9">
        <v>49422</v>
      </c>
      <c r="G106" s="9">
        <v>49422</v>
      </c>
      <c r="H106" s="9">
        <v>100</v>
      </c>
    </row>
    <row r="107" spans="1:8">
      <c r="A107" s="7" t="s">
        <v>130</v>
      </c>
      <c r="B107" s="7" t="s">
        <v>133</v>
      </c>
      <c r="C107" s="7" t="s">
        <v>128</v>
      </c>
      <c r="D107" s="1" t="s">
        <v>134</v>
      </c>
      <c r="E107" s="2"/>
      <c r="F107" s="2">
        <v>23350</v>
      </c>
      <c r="G107" s="2">
        <v>21983.77</v>
      </c>
      <c r="H107" s="9">
        <v>94.148907922912201</v>
      </c>
    </row>
    <row r="108" spans="1:8" ht="38.25">
      <c r="A108" s="7" t="s">
        <v>135</v>
      </c>
      <c r="B108" s="7" t="s">
        <v>136</v>
      </c>
      <c r="C108" s="7" t="s">
        <v>128</v>
      </c>
      <c r="D108" s="8" t="s">
        <v>137</v>
      </c>
      <c r="E108" s="9">
        <v>728</v>
      </c>
      <c r="F108" s="9">
        <v>728</v>
      </c>
      <c r="G108" s="9">
        <v>728</v>
      </c>
      <c r="H108" s="9">
        <v>100</v>
      </c>
    </row>
    <row r="109" spans="1:8">
      <c r="A109" s="7"/>
      <c r="B109" s="7" t="s">
        <v>138</v>
      </c>
      <c r="C109" s="7" t="s">
        <v>128</v>
      </c>
      <c r="D109" s="8" t="s">
        <v>139</v>
      </c>
      <c r="E109" s="9"/>
      <c r="F109" s="9">
        <v>12773</v>
      </c>
      <c r="G109" s="9">
        <v>12773</v>
      </c>
      <c r="H109" s="9">
        <v>100</v>
      </c>
    </row>
    <row r="110" spans="1:8">
      <c r="A110" s="7"/>
      <c r="B110" s="7" t="s">
        <v>140</v>
      </c>
      <c r="C110" s="7" t="s">
        <v>128</v>
      </c>
      <c r="D110" s="8" t="s">
        <v>141</v>
      </c>
      <c r="E110" s="12"/>
      <c r="F110" s="9">
        <v>3650</v>
      </c>
      <c r="G110" s="9">
        <v>3650</v>
      </c>
      <c r="H110" s="9">
        <v>100</v>
      </c>
    </row>
    <row r="111" spans="1:8">
      <c r="A111" s="7" t="s">
        <v>142</v>
      </c>
      <c r="B111" s="7" t="s">
        <v>143</v>
      </c>
      <c r="C111" s="7" t="s">
        <v>128</v>
      </c>
      <c r="D111" s="8" t="s">
        <v>144</v>
      </c>
      <c r="E111" s="12">
        <v>200</v>
      </c>
      <c r="F111" s="9">
        <v>200</v>
      </c>
      <c r="G111" s="9">
        <v>200</v>
      </c>
      <c r="H111" s="9">
        <v>100</v>
      </c>
    </row>
    <row r="112" spans="1:8">
      <c r="A112" s="7" t="s">
        <v>145</v>
      </c>
      <c r="B112" s="7" t="s">
        <v>146</v>
      </c>
      <c r="C112" s="7" t="s">
        <v>128</v>
      </c>
      <c r="D112" s="8" t="s">
        <v>147</v>
      </c>
      <c r="E112" s="9">
        <v>1000</v>
      </c>
      <c r="F112" s="9">
        <v>1000</v>
      </c>
      <c r="G112" s="9"/>
      <c r="H112" s="9">
        <v>0</v>
      </c>
    </row>
    <row r="113" spans="1:8" ht="51">
      <c r="A113" s="51" t="s">
        <v>148</v>
      </c>
      <c r="B113" s="7" t="s">
        <v>149</v>
      </c>
      <c r="C113" s="7" t="s">
        <v>128</v>
      </c>
      <c r="D113" s="8" t="s">
        <v>150</v>
      </c>
      <c r="E113" s="55">
        <v>949100</v>
      </c>
      <c r="F113" s="9">
        <v>1006500</v>
      </c>
      <c r="G113" s="9">
        <v>1006483.14</v>
      </c>
      <c r="H113" s="9">
        <v>99.998324888226534</v>
      </c>
    </row>
    <row r="114" spans="1:8" ht="76.5">
      <c r="A114" s="52"/>
      <c r="B114" s="29" t="s">
        <v>151</v>
      </c>
      <c r="C114" s="29" t="s">
        <v>128</v>
      </c>
      <c r="D114" s="30" t="s">
        <v>152</v>
      </c>
      <c r="E114" s="40"/>
      <c r="F114" s="31">
        <v>3200</v>
      </c>
      <c r="G114" s="31">
        <v>3199.59</v>
      </c>
      <c r="H114" s="31">
        <v>99.987187500000005</v>
      </c>
    </row>
    <row r="115" spans="1:8">
      <c r="A115" s="53"/>
      <c r="B115" s="28" t="s">
        <v>153</v>
      </c>
      <c r="C115" s="28" t="s">
        <v>128</v>
      </c>
      <c r="D115" s="32" t="s">
        <v>154</v>
      </c>
      <c r="E115" s="33"/>
      <c r="F115" s="33">
        <v>3200</v>
      </c>
      <c r="G115" s="33">
        <v>3200</v>
      </c>
      <c r="H115" s="33">
        <v>100</v>
      </c>
    </row>
    <row r="116" spans="1:8">
      <c r="A116" s="46" t="s">
        <v>166</v>
      </c>
      <c r="B116" s="47"/>
      <c r="C116" s="47"/>
      <c r="D116" s="48"/>
      <c r="E116" s="21">
        <f>E117+E118+E119+E120</f>
        <v>4561616</v>
      </c>
      <c r="F116" s="21">
        <f>F117+F118+F119+F120</f>
        <v>3143307</v>
      </c>
      <c r="G116" s="21">
        <f>G117+G118+G119+G120</f>
        <v>930138.85</v>
      </c>
      <c r="H116" s="39">
        <f>G116/F116*100</f>
        <v>29.591091484223465</v>
      </c>
    </row>
    <row r="117" spans="1:8" ht="51">
      <c r="A117" s="34" t="s">
        <v>88</v>
      </c>
      <c r="B117" s="7" t="s">
        <v>89</v>
      </c>
      <c r="C117" s="7" t="s">
        <v>155</v>
      </c>
      <c r="D117" s="8" t="s">
        <v>156</v>
      </c>
      <c r="E117" s="9">
        <v>3766039</v>
      </c>
      <c r="F117" s="9">
        <v>2218525</v>
      </c>
      <c r="G117" s="9"/>
      <c r="H117" s="9"/>
    </row>
    <row r="118" spans="1:8" ht="63.75">
      <c r="A118" s="34" t="s">
        <v>163</v>
      </c>
      <c r="B118" s="7" t="s">
        <v>164</v>
      </c>
      <c r="C118" s="8">
        <v>2007</v>
      </c>
      <c r="D118" s="8" t="s">
        <v>103</v>
      </c>
      <c r="E118" s="9"/>
      <c r="F118" s="9"/>
      <c r="G118" s="22">
        <v>26990.43</v>
      </c>
      <c r="H118" s="9"/>
    </row>
    <row r="119" spans="1:8" ht="63.75">
      <c r="A119" s="34" t="s">
        <v>148</v>
      </c>
      <c r="B119" s="7" t="s">
        <v>165</v>
      </c>
      <c r="C119" s="7" t="s">
        <v>110</v>
      </c>
      <c r="D119" s="8" t="s">
        <v>103</v>
      </c>
      <c r="E119" s="9"/>
      <c r="F119" s="9">
        <v>46920</v>
      </c>
      <c r="G119" s="9">
        <v>46891.7</v>
      </c>
      <c r="H119" s="9">
        <v>99.939684569479965</v>
      </c>
    </row>
    <row r="120" spans="1:8" ht="66.75" customHeight="1">
      <c r="A120" s="34" t="s">
        <v>157</v>
      </c>
      <c r="B120" s="7" t="s">
        <v>158</v>
      </c>
      <c r="C120" s="7" t="s">
        <v>155</v>
      </c>
      <c r="D120" s="8" t="s">
        <v>159</v>
      </c>
      <c r="E120" s="9">
        <v>795577</v>
      </c>
      <c r="F120" s="9">
        <v>877862</v>
      </c>
      <c r="G120" s="9">
        <v>856256.72</v>
      </c>
      <c r="H120" s="9">
        <f>G120/F120*100</f>
        <v>97.538875130715311</v>
      </c>
    </row>
    <row r="121" spans="1:8">
      <c r="A121" s="54" t="s">
        <v>160</v>
      </c>
      <c r="B121" s="54"/>
      <c r="C121" s="54"/>
      <c r="D121" s="54"/>
      <c r="E121" s="36">
        <f>E5+E30+E33+E44+E48+E54+E66+E83+E87+E101+E104+E116</f>
        <v>18948099</v>
      </c>
      <c r="F121" s="36">
        <f>F5+F30+F33+F44+F48+F54+F66+F83+F87+F101+F104+F116</f>
        <v>16883916.120000001</v>
      </c>
      <c r="G121" s="36">
        <f>G5+G30+G33+G44+G48+G54+G66+G83+G87+G101+G104+G116</f>
        <v>14466315.4</v>
      </c>
      <c r="H121" s="5">
        <f>G121/F121*100</f>
        <v>85.681042817215797</v>
      </c>
    </row>
    <row r="122" spans="1:8">
      <c r="A122" s="35"/>
      <c r="B122" s="35"/>
      <c r="C122" s="35"/>
      <c r="D122" s="35"/>
      <c r="E122" s="35"/>
      <c r="F122" s="35"/>
      <c r="G122" s="35"/>
      <c r="H122" s="35"/>
    </row>
    <row r="123" spans="1:8">
      <c r="A123" s="35"/>
      <c r="B123" s="35"/>
      <c r="C123" s="35"/>
      <c r="D123" s="35"/>
      <c r="E123" s="35"/>
      <c r="F123" s="35"/>
      <c r="G123" s="35"/>
      <c r="H123" s="35"/>
    </row>
  </sheetData>
  <mergeCells count="75">
    <mergeCell ref="A121:D121"/>
    <mergeCell ref="A91:A96"/>
    <mergeCell ref="E91:E95"/>
    <mergeCell ref="A101:D101"/>
    <mergeCell ref="A104:D104"/>
    <mergeCell ref="E74:E75"/>
    <mergeCell ref="A76:A77"/>
    <mergeCell ref="E76:E77"/>
    <mergeCell ref="E113:E114"/>
    <mergeCell ref="A89:A90"/>
    <mergeCell ref="A83:D83"/>
    <mergeCell ref="A84:A86"/>
    <mergeCell ref="E84:E86"/>
    <mergeCell ref="A87:D87"/>
    <mergeCell ref="A48:D48"/>
    <mergeCell ref="A54:D54"/>
    <mergeCell ref="A55:A56"/>
    <mergeCell ref="E55:E56"/>
    <mergeCell ref="A57:A58"/>
    <mergeCell ref="E57:E58"/>
    <mergeCell ref="E34:E35"/>
    <mergeCell ref="A36:A41"/>
    <mergeCell ref="B40:B41"/>
    <mergeCell ref="A44:D44"/>
    <mergeCell ref="A45:A46"/>
    <mergeCell ref="E45:E46"/>
    <mergeCell ref="B36:B39"/>
    <mergeCell ref="A34:A35"/>
    <mergeCell ref="A29:D29"/>
    <mergeCell ref="A30:D30"/>
    <mergeCell ref="A31:A32"/>
    <mergeCell ref="B31:B32"/>
    <mergeCell ref="A33:D33"/>
    <mergeCell ref="A17:D17"/>
    <mergeCell ref="A18:A20"/>
    <mergeCell ref="E19:E20"/>
    <mergeCell ref="A21:D21"/>
    <mergeCell ref="B22:B24"/>
    <mergeCell ref="A22:A28"/>
    <mergeCell ref="B25:B28"/>
    <mergeCell ref="A11:D11"/>
    <mergeCell ref="A12:A13"/>
    <mergeCell ref="E12:E13"/>
    <mergeCell ref="A14:D14"/>
    <mergeCell ref="A15:A16"/>
    <mergeCell ref="E15:E16"/>
    <mergeCell ref="A5:D5"/>
    <mergeCell ref="A6:A7"/>
    <mergeCell ref="E6:E7"/>
    <mergeCell ref="A8:D8"/>
    <mergeCell ref="A9:A10"/>
    <mergeCell ref="E9:E10"/>
    <mergeCell ref="A1:H1"/>
    <mergeCell ref="A2:A3"/>
    <mergeCell ref="B2:B3"/>
    <mergeCell ref="C2:C3"/>
    <mergeCell ref="D2:D3"/>
    <mergeCell ref="E2:F2"/>
    <mergeCell ref="H2:H3"/>
    <mergeCell ref="E60:E62"/>
    <mergeCell ref="A78:A79"/>
    <mergeCell ref="A80:A81"/>
    <mergeCell ref="A116:D116"/>
    <mergeCell ref="A98:A99"/>
    <mergeCell ref="A113:A115"/>
    <mergeCell ref="A60:A62"/>
    <mergeCell ref="A63:A64"/>
    <mergeCell ref="E63:E64"/>
    <mergeCell ref="A66:D66"/>
    <mergeCell ref="A68:A69"/>
    <mergeCell ref="E68:E69"/>
    <mergeCell ref="A70:A71"/>
    <mergeCell ref="E70:E71"/>
    <mergeCell ref="A72:A73"/>
    <mergeCell ref="A74:A7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&amp;RZałącznik nr 2 &amp;9strona &amp;P&amp;11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xxx</cp:lastModifiedBy>
  <cp:lastPrinted>2012-03-28T09:40:25Z</cp:lastPrinted>
  <dcterms:created xsi:type="dcterms:W3CDTF">2012-03-26T00:28:19Z</dcterms:created>
  <dcterms:modified xsi:type="dcterms:W3CDTF">2012-03-28T09:47:25Z</dcterms:modified>
</cp:coreProperties>
</file>